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ataylor29_elon_edu/Documents/Documents/Technology/Reports/Census/"/>
    </mc:Choice>
  </mc:AlternateContent>
  <xr:revisionPtr revIDLastSave="223" documentId="8_{801870F1-B99B-4D28-B7AD-DE1B12A80751}" xr6:coauthVersionLast="47" xr6:coauthVersionMax="47" xr10:uidLastSave="{EF3974CA-826F-453D-BACF-E7AC683980DC}"/>
  <bookViews>
    <workbookView xWindow="28680" yWindow="-120" windowWidth="29040" windowHeight="15720" tabRatio="674" xr2:uid="{00000000-000D-0000-FFFF-FFFF00000000}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COUNTRY'!$A$9:$C$22</definedName>
    <definedName name="_Sort" hidden="1">'RELIGIOUS TRADITIONS'!#REF!</definedName>
    <definedName name="_TOT1" localSheetId="4">'COUNTY AND COUNTRY'!#REF!</definedName>
    <definedName name="_TOT1">'RELIGIOUS TRADITIONS'!$B$44</definedName>
    <definedName name="_xlnm.Print_Area" localSheetId="6">'3 YEAR COMP'!$A$4:$J$32</definedName>
    <definedName name="_xlnm.Print_Area" localSheetId="0">COVER!$A$1:$H$30</definedName>
    <definedName name="Print_Area_MI" localSheetId="7">'3 YEAR COMP MAJORS'!$A$1:$A$51</definedName>
    <definedName name="Print_Area_MI" localSheetId="4">'COUNTY AND COUNTRY'!$A$1:$F$48</definedName>
    <definedName name="Print_Area_MI" localSheetId="1">ENROLLMENT!$A$1:$L$36</definedName>
    <definedName name="Print_Area_MI" localSheetId="5">MAJORS!$A$1:$D$70</definedName>
    <definedName name="Print_Area_MI" localSheetId="2">'RELIGIOUS TRADITIONS'!$A$1:$C$45</definedName>
    <definedName name="Print_Area_MI">#REF!</definedName>
    <definedName name="Z_0782D04A_F9DD_462B_84E5_7F9CBB74479B_.wvu.PrintArea" localSheetId="6" hidden="1">'3 YEAR COMP'!$A$4:$J$31</definedName>
  </definedNames>
  <calcPr calcId="191029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E29" i="7"/>
  <c r="D28" i="7"/>
  <c r="B29" i="7"/>
  <c r="C29" i="7"/>
  <c r="J53" i="8" l="1"/>
  <c r="I53" i="8"/>
  <c r="H53" i="8"/>
  <c r="J37" i="8"/>
  <c r="I37" i="8"/>
  <c r="H37" i="8"/>
  <c r="J9" i="8"/>
  <c r="I9" i="8"/>
  <c r="H9" i="8"/>
  <c r="C56" i="8"/>
  <c r="B56" i="8"/>
  <c r="F51" i="6" l="1"/>
  <c r="F50" i="6"/>
  <c r="F49" i="6"/>
  <c r="F48" i="6"/>
  <c r="F47" i="6"/>
  <c r="F46" i="6"/>
  <c r="F45" i="6"/>
  <c r="F44" i="6"/>
  <c r="F43" i="6"/>
  <c r="F42" i="6"/>
  <c r="F52" i="6" s="1"/>
  <c r="F38" i="6"/>
  <c r="F36" i="6"/>
  <c r="B54" i="4"/>
  <c r="F46" i="5"/>
  <c r="D7" i="7"/>
  <c r="D8" i="7"/>
  <c r="D11" i="7"/>
  <c r="D12" i="7"/>
  <c r="D13" i="7"/>
  <c r="D14" i="7"/>
  <c r="D15" i="7"/>
  <c r="D9" i="7" l="1"/>
  <c r="D16" i="7"/>
  <c r="D56" i="8"/>
  <c r="H19" i="2"/>
  <c r="D6" i="2"/>
  <c r="D7" i="2"/>
  <c r="J20" i="8"/>
  <c r="F20" i="6"/>
  <c r="I28" i="7"/>
  <c r="E31" i="7" l="1"/>
  <c r="B31" i="7"/>
  <c r="H13" i="2"/>
  <c r="D13" i="2"/>
  <c r="C48" i="4" l="1"/>
  <c r="D60" i="8"/>
  <c r="C60" i="8"/>
  <c r="B60" i="8"/>
  <c r="B57" i="6"/>
  <c r="H14" i="7" l="1"/>
  <c r="I14" i="7"/>
  <c r="J13" i="2"/>
  <c r="K13" i="2"/>
  <c r="G14" i="7" s="1"/>
  <c r="L13" i="2" l="1"/>
  <c r="J14" i="7"/>
  <c r="H27" i="7" l="1"/>
  <c r="I27" i="7"/>
  <c r="J27" i="2"/>
  <c r="D27" i="7" s="1"/>
  <c r="H27" i="2"/>
  <c r="K27" i="2"/>
  <c r="G27" i="7" s="1"/>
  <c r="D27" i="2"/>
  <c r="L27" i="2" l="1"/>
  <c r="J27" i="7"/>
  <c r="C52" i="4" l="1"/>
  <c r="C44" i="4"/>
  <c r="C51" i="4"/>
  <c r="C43" i="4"/>
  <c r="C50" i="4"/>
  <c r="C47" i="4"/>
  <c r="C45" i="4"/>
  <c r="C49" i="4"/>
  <c r="C46" i="4"/>
  <c r="B44" i="3" l="1"/>
  <c r="H22" i="7" l="1"/>
  <c r="H23" i="7"/>
  <c r="H24" i="7"/>
  <c r="H25" i="7"/>
  <c r="H26" i="7"/>
  <c r="I22" i="7"/>
  <c r="I23" i="7"/>
  <c r="I24" i="7"/>
  <c r="I25" i="7"/>
  <c r="I26" i="7"/>
  <c r="C24" i="4" l="1"/>
  <c r="C15" i="4"/>
  <c r="C19" i="4"/>
  <c r="C16" i="4"/>
  <c r="C23" i="4"/>
  <c r="C14" i="4"/>
  <c r="C53" i="4"/>
  <c r="C18" i="4"/>
  <c r="C22" i="4"/>
  <c r="C21" i="4"/>
  <c r="C20" i="4"/>
  <c r="C17" i="4"/>
  <c r="C39" i="4"/>
  <c r="C38" i="4"/>
  <c r="C40" i="4"/>
  <c r="J26" i="2" l="1"/>
  <c r="D26" i="7" s="1"/>
  <c r="K26" i="2"/>
  <c r="G26" i="7" s="1"/>
  <c r="H26" i="2"/>
  <c r="D26" i="2"/>
  <c r="J22" i="2"/>
  <c r="D22" i="7" s="1"/>
  <c r="K22" i="2"/>
  <c r="H22" i="2"/>
  <c r="D22" i="2"/>
  <c r="L22" i="2" l="1"/>
  <c r="G22" i="7"/>
  <c r="J22" i="7" s="1"/>
  <c r="J26" i="7"/>
  <c r="L26" i="2"/>
  <c r="H19" i="7" l="1"/>
  <c r="I19" i="7"/>
  <c r="H20" i="7"/>
  <c r="I20" i="7"/>
  <c r="H21" i="7"/>
  <c r="I21" i="7"/>
  <c r="H28" i="7"/>
  <c r="H7" i="7" l="1"/>
  <c r="I7" i="7"/>
  <c r="H8" i="7"/>
  <c r="I8" i="7"/>
  <c r="H11" i="7"/>
  <c r="I11" i="7"/>
  <c r="H12" i="7"/>
  <c r="I12" i="7"/>
  <c r="H13" i="7"/>
  <c r="I13" i="7"/>
  <c r="H15" i="7"/>
  <c r="I15" i="7"/>
  <c r="J20" i="2"/>
  <c r="D20" i="7" s="1"/>
  <c r="K20" i="2"/>
  <c r="J21" i="2"/>
  <c r="K21" i="2"/>
  <c r="G21" i="7" s="1"/>
  <c r="J23" i="2"/>
  <c r="D23" i="7" s="1"/>
  <c r="K23" i="2"/>
  <c r="J24" i="2"/>
  <c r="D24" i="7" s="1"/>
  <c r="K24" i="2"/>
  <c r="G24" i="7" s="1"/>
  <c r="H20" i="2"/>
  <c r="H21" i="2"/>
  <c r="H23" i="2"/>
  <c r="H24" i="2"/>
  <c r="H25" i="2"/>
  <c r="D20" i="2"/>
  <c r="D21" i="2"/>
  <c r="D23" i="2"/>
  <c r="D24" i="2"/>
  <c r="D25" i="2"/>
  <c r="J24" i="7" l="1"/>
  <c r="L20" i="2"/>
  <c r="L24" i="2"/>
  <c r="L21" i="2"/>
  <c r="D21" i="7"/>
  <c r="J21" i="7" s="1"/>
  <c r="L23" i="2"/>
  <c r="G23" i="7"/>
  <c r="J23" i="7" s="1"/>
  <c r="G20" i="7"/>
  <c r="J20" i="7" s="1"/>
  <c r="I9" i="7"/>
  <c r="H9" i="7"/>
  <c r="C2" i="4" l="1"/>
  <c r="C6" i="4"/>
  <c r="C10" i="4"/>
  <c r="C13" i="4"/>
  <c r="C28" i="4"/>
  <c r="C32" i="4"/>
  <c r="C36" i="4"/>
  <c r="C3" i="4"/>
  <c r="C7" i="4"/>
  <c r="C11" i="4"/>
  <c r="C25" i="4"/>
  <c r="C29" i="4"/>
  <c r="C33" i="4"/>
  <c r="C37" i="4"/>
  <c r="C42" i="4"/>
  <c r="C4" i="4"/>
  <c r="C8" i="4"/>
  <c r="C12" i="4"/>
  <c r="C26" i="4"/>
  <c r="C30" i="4"/>
  <c r="C34" i="4"/>
  <c r="C41" i="4"/>
  <c r="C5" i="4"/>
  <c r="C9" i="4"/>
  <c r="C27" i="4"/>
  <c r="C31" i="4"/>
  <c r="C35" i="4"/>
  <c r="C54" i="4" l="1"/>
  <c r="F9" i="6"/>
  <c r="B53" i="6"/>
  <c r="B24" i="5"/>
  <c r="C20" i="5" s="1"/>
  <c r="H6" i="2"/>
  <c r="J6" i="2"/>
  <c r="K6" i="2"/>
  <c r="G7" i="7" s="1"/>
  <c r="H7" i="2"/>
  <c r="J7" i="2"/>
  <c r="K7" i="2"/>
  <c r="G8" i="7" s="1"/>
  <c r="B8" i="2"/>
  <c r="B15" i="2" s="1"/>
  <c r="C8" i="2"/>
  <c r="C15" i="2" s="1"/>
  <c r="F8" i="2"/>
  <c r="F15" i="2" s="1"/>
  <c r="G8" i="2"/>
  <c r="G15" i="2" s="1"/>
  <c r="D10" i="2"/>
  <c r="H10" i="2"/>
  <c r="J10" i="2"/>
  <c r="K10" i="2"/>
  <c r="G11" i="7" s="1"/>
  <c r="D11" i="2"/>
  <c r="H11" i="2"/>
  <c r="J11" i="2"/>
  <c r="K11" i="2"/>
  <c r="G12" i="7" s="1"/>
  <c r="D12" i="2"/>
  <c r="H12" i="2"/>
  <c r="J12" i="2"/>
  <c r="K12" i="2"/>
  <c r="G13" i="7" s="1"/>
  <c r="D14" i="2"/>
  <c r="H14" i="2"/>
  <c r="J14" i="2"/>
  <c r="K14" i="2"/>
  <c r="G15" i="7" s="1"/>
  <c r="D19" i="2"/>
  <c r="J19" i="2"/>
  <c r="D19" i="7" s="1"/>
  <c r="K19" i="2"/>
  <c r="G19" i="7" s="1"/>
  <c r="J25" i="2"/>
  <c r="D25" i="7" s="1"/>
  <c r="K25" i="2"/>
  <c r="G25" i="7" s="1"/>
  <c r="D28" i="2"/>
  <c r="H28" i="2"/>
  <c r="J28" i="2"/>
  <c r="K28" i="2"/>
  <c r="G28" i="7" s="1"/>
  <c r="B29" i="2"/>
  <c r="C29" i="2"/>
  <c r="F29" i="2"/>
  <c r="G29" i="2"/>
  <c r="J25" i="7" l="1"/>
  <c r="C21" i="5"/>
  <c r="C19" i="5"/>
  <c r="C22" i="5"/>
  <c r="C3" i="5"/>
  <c r="J28" i="7"/>
  <c r="G29" i="7"/>
  <c r="J19" i="7"/>
  <c r="J7" i="7"/>
  <c r="H8" i="2"/>
  <c r="H15" i="2" s="1"/>
  <c r="J15" i="7"/>
  <c r="J13" i="7"/>
  <c r="J12" i="7"/>
  <c r="D29" i="7"/>
  <c r="J8" i="7"/>
  <c r="G9" i="7"/>
  <c r="G16" i="7" s="1"/>
  <c r="J11" i="7"/>
  <c r="L7" i="2"/>
  <c r="J29" i="2"/>
  <c r="H29" i="2"/>
  <c r="L28" i="2"/>
  <c r="L25" i="2"/>
  <c r="L19" i="2"/>
  <c r="B31" i="2"/>
  <c r="F31" i="2"/>
  <c r="L14" i="2"/>
  <c r="L11" i="2"/>
  <c r="K8" i="2"/>
  <c r="K15" i="2" s="1"/>
  <c r="J8" i="2"/>
  <c r="J15" i="2" s="1"/>
  <c r="L10" i="2"/>
  <c r="L12" i="2"/>
  <c r="C31" i="2"/>
  <c r="G31" i="2"/>
  <c r="K29" i="2"/>
  <c r="D29" i="2"/>
  <c r="L6" i="2"/>
  <c r="D8" i="2"/>
  <c r="D15" i="2" s="1"/>
  <c r="C14" i="5"/>
  <c r="C24" i="5"/>
  <c r="C6" i="5"/>
  <c r="C18" i="5"/>
  <c r="C10" i="5"/>
  <c r="F31" i="7"/>
  <c r="H16" i="7"/>
  <c r="C31" i="7"/>
  <c r="I16" i="7"/>
  <c r="I29" i="7"/>
  <c r="C17" i="5"/>
  <c r="C13" i="5"/>
  <c r="C9" i="5"/>
  <c r="C5" i="5"/>
  <c r="C23" i="5"/>
  <c r="C16" i="5"/>
  <c r="C12" i="5"/>
  <c r="C8" i="5"/>
  <c r="C4" i="5"/>
  <c r="C15" i="5"/>
  <c r="C11" i="5"/>
  <c r="C7" i="5"/>
  <c r="H29" i="7"/>
  <c r="J29" i="7" l="1"/>
  <c r="J9" i="7"/>
  <c r="J16" i="7" s="1"/>
  <c r="G31" i="7"/>
  <c r="L29" i="2"/>
  <c r="D31" i="7"/>
  <c r="L8" i="2"/>
  <c r="L15" i="2" s="1"/>
  <c r="I31" i="7"/>
  <c r="H31" i="2"/>
  <c r="J31" i="2"/>
  <c r="D31" i="2"/>
  <c r="K31" i="2"/>
  <c r="H31" i="7"/>
  <c r="J31" i="7" l="1"/>
  <c r="L31" i="2"/>
  <c r="C13" i="3" l="1"/>
  <c r="C32" i="3"/>
  <c r="C36" i="3"/>
  <c r="C34" i="3"/>
  <c r="C31" i="3"/>
  <c r="C33" i="3"/>
  <c r="C37" i="3"/>
  <c r="C30" i="3"/>
  <c r="C35" i="3"/>
  <c r="C44" i="3"/>
  <c r="C26" i="3"/>
  <c r="C27" i="3"/>
  <c r="C39" i="3"/>
  <c r="C11" i="3"/>
  <c r="C40" i="3"/>
  <c r="C42" i="3"/>
  <c r="C38" i="3"/>
  <c r="C43" i="3"/>
  <c r="C3" i="3"/>
  <c r="C8" i="3"/>
  <c r="C14" i="3"/>
  <c r="C18" i="3"/>
  <c r="C22" i="3"/>
  <c r="C28" i="3"/>
  <c r="C6" i="3"/>
  <c r="C10" i="3"/>
  <c r="C20" i="3"/>
  <c r="C7" i="3"/>
  <c r="C17" i="3"/>
  <c r="C21" i="3"/>
  <c r="C4" i="3"/>
  <c r="C5" i="3"/>
  <c r="C9" i="3"/>
  <c r="C15" i="3"/>
  <c r="C19" i="3"/>
  <c r="C23" i="3"/>
  <c r="C29" i="3"/>
  <c r="C16" i="3"/>
  <c r="C24" i="3"/>
  <c r="C2" i="3"/>
  <c r="C12" i="3"/>
  <c r="C25" i="3"/>
</calcChain>
</file>

<file path=xl/sharedStrings.xml><?xml version="1.0" encoding="utf-8"?>
<sst xmlns="http://schemas.openxmlformats.org/spreadsheetml/2006/main" count="475" uniqueCount="319">
  <si>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</si>
  <si>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</si>
  <si>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</si>
  <si>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</si>
  <si>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</si>
  <si>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</si>
  <si>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</si>
  <si>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</si>
  <si>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</si>
  <si>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</si>
  <si>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</si>
  <si>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</si>
  <si>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</si>
  <si>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</si>
  <si>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</si>
  <si>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</si>
  <si>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</si>
  <si>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</si>
  <si>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</si>
  <si>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</si>
  <si>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</si>
  <si>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</si>
  <si>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</si>
  <si>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</si>
  <si>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</si>
  <si>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</si>
  <si>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</si>
  <si>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</si>
  <si>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</si>
  <si>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</si>
  <si>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</si>
  <si>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</si>
  <si>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</si>
  <si>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</si>
  <si>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</si>
  <si>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</si>
  <si>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</si>
  <si>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</si>
  <si>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</si>
  <si>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</si>
  <si>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</si>
  <si>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</si>
  <si>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</si>
  <si>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</si>
  <si>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</si>
  <si>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</si>
  <si>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</si>
  <si>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</si>
  <si>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</si>
  <si>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</si>
  <si>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</si>
  <si>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</si>
  <si>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</si>
  <si>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</si>
  <si>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</si>
  <si>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</si>
  <si>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</si>
  <si>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</si>
  <si>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</si>
  <si>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</si>
  <si>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</si>
  <si>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</si>
  <si>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</si>
  <si>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</si>
  <si>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</si>
  <si>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Davidson</t>
  </si>
  <si>
    <t>Catawba</t>
  </si>
  <si>
    <t>New Hanover</t>
  </si>
  <si>
    <t>Buncombe</t>
  </si>
  <si>
    <t>Other Counties</t>
  </si>
  <si>
    <t>FOREIGN COUNTRIES REPRESENTED</t>
  </si>
  <si>
    <t>UNDERGRADUATE</t>
  </si>
  <si>
    <t>Accounting</t>
  </si>
  <si>
    <t>Art</t>
  </si>
  <si>
    <t>Biology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</si>
  <si>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</si>
  <si>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</si>
  <si>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</si>
  <si>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</si>
  <si>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</si>
  <si>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</si>
  <si>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</si>
  <si>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</si>
  <si>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</si>
  <si>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</si>
  <si>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</si>
  <si>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</si>
  <si>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</si>
  <si>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</si>
  <si>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</si>
  <si>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</si>
  <si>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</si>
  <si>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</si>
  <si>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Religious Studies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</si>
  <si>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</si>
  <si>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</si>
  <si>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</si>
  <si>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</si>
  <si>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</si>
  <si>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</si>
  <si>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</si>
  <si>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Engineering</t>
  </si>
  <si>
    <t>California</t>
  </si>
  <si>
    <t>Illinois</t>
  </si>
  <si>
    <t>Kentucky</t>
  </si>
  <si>
    <t>Missouri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</si>
  <si>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</si>
  <si>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</si>
  <si>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</si>
  <si>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</si>
  <si>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</si>
  <si>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</si>
  <si>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</si>
  <si>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</si>
  <si>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</si>
  <si>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</si>
  <si>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</si>
  <si>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Iredell</t>
  </si>
  <si>
    <t>*Includes double and triple majors</t>
  </si>
  <si>
    <t>% TOTAL  ENROLLMENT</t>
  </si>
  <si>
    <t>Doctor of Physical Therapy</t>
  </si>
  <si>
    <t>Cabarrus</t>
  </si>
  <si>
    <t>Michigan</t>
  </si>
  <si>
    <t>Colorado</t>
  </si>
  <si>
    <t>Union</t>
  </si>
  <si>
    <t>Juris Doctorate</t>
  </si>
  <si>
    <t>Master of Arts - Interactive Media</t>
  </si>
  <si>
    <t xml:space="preserve">% TOTAL  </t>
  </si>
  <si>
    <t>Church of Christ</t>
  </si>
  <si>
    <t>Pentecostal</t>
  </si>
  <si>
    <t>Hindu</t>
  </si>
  <si>
    <t>Muslim</t>
  </si>
  <si>
    <t>Alabama</t>
  </si>
  <si>
    <t>Indiana</t>
  </si>
  <si>
    <t>Kansas</t>
  </si>
  <si>
    <t>Wisconsin</t>
  </si>
  <si>
    <t>County, Foreign Countries and Majors</t>
  </si>
  <si>
    <t>Non-Degree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</si>
  <si>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</si>
  <si>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</si>
  <si>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</si>
  <si>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</si>
  <si>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</si>
  <si>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</si>
  <si>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</si>
  <si>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</si>
  <si>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</si>
  <si>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</si>
  <si>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</si>
  <si>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</si>
  <si>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</si>
  <si>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</si>
  <si>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</si>
  <si>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Minnesota</t>
  </si>
  <si>
    <t>Washington</t>
  </si>
  <si>
    <t>Dance Science</t>
  </si>
  <si>
    <t>Early Childhood Education</t>
  </si>
  <si>
    <t>International Economics</t>
  </si>
  <si>
    <t>Juris Doctorate/Master of Business Administration</t>
  </si>
  <si>
    <t>Agnostic</t>
  </si>
  <si>
    <t>Anglican</t>
  </si>
  <si>
    <t>Atheist</t>
  </si>
  <si>
    <t>Congregationalist</t>
  </si>
  <si>
    <t>Latter Day Saint/Mormon</t>
  </si>
  <si>
    <t>Moravian</t>
  </si>
  <si>
    <t>Non-Denominational</t>
  </si>
  <si>
    <t>Seventh Day Adventist</t>
  </si>
  <si>
    <t>Unitarian</t>
  </si>
  <si>
    <t>Buddhist</t>
  </si>
  <si>
    <t>Policy Studies</t>
  </si>
  <si>
    <t>Music Prod &amp; Recording Arts</t>
  </si>
  <si>
    <t>Disciple of Christ</t>
  </si>
  <si>
    <t>Other First Year</t>
  </si>
  <si>
    <t xml:space="preserve">  Total First Year</t>
  </si>
  <si>
    <t>Communication Design</t>
  </si>
  <si>
    <t>Cinema &amp; Television Arts</t>
  </si>
  <si>
    <t>Media Analytics</t>
  </si>
  <si>
    <t>Master of Science - Physician Assistant</t>
  </si>
  <si>
    <t>Holiness</t>
  </si>
  <si>
    <t>Jain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</si>
  <si>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</si>
  <si>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</si>
  <si>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</si>
  <si>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</si>
  <si>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</si>
  <si>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</si>
  <si>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</si>
  <si>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Music in the Liberal Arts</t>
  </si>
  <si>
    <t>Jewish-Reform</t>
  </si>
  <si>
    <t>Unknown</t>
  </si>
  <si>
    <t>None</t>
  </si>
  <si>
    <t>Other</t>
  </si>
  <si>
    <t>Pagan</t>
  </si>
  <si>
    <t>France</t>
  </si>
  <si>
    <t>Australia</t>
  </si>
  <si>
    <t>Germany</t>
  </si>
  <si>
    <t>Bahamas</t>
  </si>
  <si>
    <t>Iceland</t>
  </si>
  <si>
    <t>Cambodia</t>
  </si>
  <si>
    <t>India</t>
  </si>
  <si>
    <t>Canada</t>
  </si>
  <si>
    <t>Spain</t>
  </si>
  <si>
    <t>Italy</t>
  </si>
  <si>
    <t>China</t>
  </si>
  <si>
    <t>Jordan</t>
  </si>
  <si>
    <t>Costa Rica</t>
  </si>
  <si>
    <t>United Kingdom</t>
  </si>
  <si>
    <t>Ecuador</t>
  </si>
  <si>
    <t>Venezuela</t>
  </si>
  <si>
    <t>El Salvador</t>
  </si>
  <si>
    <t>International &amp; Global Studies</t>
  </si>
  <si>
    <t>Drama &amp; Theatre Studies</t>
  </si>
  <si>
    <t>Colombia</t>
  </si>
  <si>
    <t>Mexico</t>
  </si>
  <si>
    <t>South Korea</t>
  </si>
  <si>
    <t>Sport Management</t>
  </si>
  <si>
    <t>Economic Consulting</t>
  </si>
  <si>
    <t>Christian - Other</t>
  </si>
  <si>
    <t>Society Friends/Quaker</t>
  </si>
  <si>
    <t>Christian Scientist</t>
  </si>
  <si>
    <t>Christian - Orthodox</t>
  </si>
  <si>
    <t>Did not disclose</t>
  </si>
  <si>
    <t>Religious Traditions</t>
  </si>
  <si>
    <t>Master of Arts - Higher Education</t>
  </si>
  <si>
    <t>Master of Science - Accounting</t>
  </si>
  <si>
    <t>Louisiana</t>
  </si>
  <si>
    <t>Arizona</t>
  </si>
  <si>
    <t>West Virginia</t>
  </si>
  <si>
    <t>Mississippi</t>
  </si>
  <si>
    <t>Chile</t>
  </si>
  <si>
    <t>Denmark</t>
  </si>
  <si>
    <t>Sweden</t>
  </si>
  <si>
    <t>Taiwan</t>
  </si>
  <si>
    <t>Turkey</t>
  </si>
  <si>
    <t>Baha'I</t>
  </si>
  <si>
    <t>Acting</t>
  </si>
  <si>
    <t>Theatrical Design &amp; Technology</t>
  </si>
  <si>
    <t>Astrophysics</t>
  </si>
  <si>
    <t>Theatre Arts</t>
  </si>
  <si>
    <t>Theatrical Design &amp; Production</t>
  </si>
  <si>
    <t>District Of Columbia</t>
  </si>
  <si>
    <t>Oregon</t>
  </si>
  <si>
    <t>Puerto Rico</t>
  </si>
  <si>
    <t>Iowa</t>
  </si>
  <si>
    <t>Nevada</t>
  </si>
  <si>
    <t>Idaho</t>
  </si>
  <si>
    <t>Hawaii</t>
  </si>
  <si>
    <t>Nebraska</t>
  </si>
  <si>
    <t>Utah</t>
  </si>
  <si>
    <t>New Mexico</t>
  </si>
  <si>
    <t>Greece</t>
  </si>
  <si>
    <t>Norway</t>
  </si>
  <si>
    <t>Thailand</t>
  </si>
  <si>
    <t>Science Education</t>
  </si>
  <si>
    <t>Master of Science - Business Analytics</t>
  </si>
  <si>
    <t>Arkansas</t>
  </si>
  <si>
    <t>Cyprus</t>
  </si>
  <si>
    <t>Japan</t>
  </si>
  <si>
    <t>Orthodox</t>
  </si>
  <si>
    <t>Evangelical Covenant Church</t>
  </si>
  <si>
    <t>Astronomy</t>
  </si>
  <si>
    <t>Business Analytics</t>
  </si>
  <si>
    <t>Human Resource Management</t>
  </si>
  <si>
    <t>Project Management</t>
  </si>
  <si>
    <t>Supply Chain Management</t>
  </si>
  <si>
    <t>Post-Baccalaureate</t>
  </si>
  <si>
    <t>Alaska</t>
  </si>
  <si>
    <t>Montana</t>
  </si>
  <si>
    <t>Oklahoma</t>
  </si>
  <si>
    <t>Rockingham</t>
  </si>
  <si>
    <t>Albania</t>
  </si>
  <si>
    <t>Czech Republic</t>
  </si>
  <si>
    <t>Dominican Republic</t>
  </si>
  <si>
    <t>South Africa</t>
  </si>
  <si>
    <t>Vietnam</t>
  </si>
  <si>
    <t>Represented in the total student enrollment are 48 states, the District of Columbia,</t>
  </si>
  <si>
    <t>Classical Studies</t>
  </si>
  <si>
    <t>Data Analytics</t>
  </si>
  <si>
    <t>School of Health Sciences</t>
  </si>
  <si>
    <t>Nursing</t>
  </si>
  <si>
    <t>Jehovah's Witness</t>
  </si>
  <si>
    <t>Wyoming</t>
  </si>
  <si>
    <t>Virgin Islands</t>
  </si>
  <si>
    <t>Chatham</t>
  </si>
  <si>
    <t>Brunswick</t>
  </si>
  <si>
    <t>Afghanistan</t>
  </si>
  <si>
    <t>Argentina</t>
  </si>
  <si>
    <t>Ghana</t>
  </si>
  <si>
    <t>Honduras</t>
  </si>
  <si>
    <t>New Zealand</t>
  </si>
  <si>
    <t>Peru</t>
  </si>
  <si>
    <t>Republic of the Congo</t>
  </si>
  <si>
    <t>Russia</t>
  </si>
  <si>
    <t>Serbia</t>
  </si>
  <si>
    <t>St. Lucia</t>
  </si>
  <si>
    <t>Uganda</t>
  </si>
  <si>
    <t>Individualized Major</t>
  </si>
  <si>
    <t>Outdoor Leadership &amp; Education</t>
  </si>
  <si>
    <t>Physical Education and Health</t>
  </si>
  <si>
    <t>SPRING 2024</t>
  </si>
  <si>
    <t>FEBRUARY 12, 2024</t>
  </si>
  <si>
    <t>Reformed</t>
  </si>
  <si>
    <t>Cheondo</t>
  </si>
  <si>
    <t>Johnston</t>
  </si>
  <si>
    <t>Moore</t>
  </si>
  <si>
    <t>Randolph</t>
  </si>
  <si>
    <t>Bermuda</t>
  </si>
  <si>
    <t>Cayman Islands</t>
  </si>
  <si>
    <t>Guatemala</t>
  </si>
  <si>
    <t>Panama</t>
  </si>
  <si>
    <t>Philippines</t>
  </si>
  <si>
    <t>Poland</t>
  </si>
  <si>
    <t>Puerto Rico, US Virgin Islands and 52 foreign countries.</t>
  </si>
  <si>
    <t>Environmental &amp; Sustainability Studies</t>
  </si>
  <si>
    <t>Environmental/Ecological Science</t>
  </si>
  <si>
    <t>Professional Writing and Rhetoric</t>
  </si>
  <si>
    <t>Adventure, Health, &amp; Physical Education</t>
  </si>
  <si>
    <t>Financial Technology</t>
  </si>
  <si>
    <t>Students are enrolled from 77 North Carolina counties.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</si>
</sst>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4">
    <xf numFmtId="164" fontId="0" fillId="0" borderId="0"/>
    <xf numFmtId="165" fontId="4" fillId="0" borderId="0"/>
    <xf numFmtId="0" fontId="3" fillId="0" borderId="0"/>
    <xf numFmtId="0" fontId="1" fillId="0" borderId="0"/>
  </cellStyleXfs>
  <cellXfs count="123">
    <xf numFmtId="164" fontId="0" fillId="0" borderId="0" xfId="0"/>
    <xf numFmtId="164" fontId="0" fillId="0" borderId="0" xfId="0" applyAlignment="1" applyProtection="1">
      <alignment horizontal="left"/>
    </xf>
    <xf numFmtId="165" fontId="4" fillId="0" borderId="0" xfId="1"/>
    <xf numFmtId="164" fontId="5" fillId="0" borderId="0" xfId="0" applyFont="1"/>
    <xf numFmtId="0" fontId="3" fillId="0" borderId="0" xfId="2"/>
    <xf numFmtId="164" fontId="6" fillId="0" borderId="0" xfId="0" applyFont="1"/>
    <xf numFmtId="164" fontId="6" fillId="0" borderId="0" xfId="0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applyFont="1" applyProtection="1"/>
    <xf numFmtId="164" fontId="11" fillId="0" borderId="0" xfId="0" applyFont="1" applyProtection="1"/>
    <xf numFmtId="166" fontId="6" fillId="0" borderId="0" xfId="0" applyNumberFormat="1" applyFont="1" applyProtection="1"/>
    <xf numFmtId="164" fontId="8" fillId="0" borderId="0" xfId="0" applyFont="1"/>
    <xf numFmtId="166" fontId="8" fillId="0" borderId="0" xfId="0" applyNumberFormat="1" applyFont="1" applyProtection="1"/>
    <xf numFmtId="164" fontId="6" fillId="0" borderId="0" xfId="0" quotePrefix="1" applyFont="1" applyAlignment="1" applyProtection="1">
      <alignment horizontal="left"/>
    </xf>
    <xf numFmtId="164" fontId="6" fillId="0" borderId="0" xfId="0" applyFont="1" applyAlignment="1">
      <alignment horizontal="left"/>
    </xf>
    <xf numFmtId="0" fontId="10" fillId="0" borderId="0" xfId="2" applyFont="1"/>
    <xf numFmtId="165" fontId="14" fillId="0" borderId="0" xfId="1" applyFont="1"/>
    <xf numFmtId="1" fontId="4" fillId="0" borderId="0" xfId="1" applyNumberFormat="1"/>
    <xf numFmtId="164" fontId="16" fillId="0" borderId="0" xfId="0" applyFont="1" applyBorder="1"/>
    <xf numFmtId="0" fontId="2" fillId="0" borderId="0" xfId="2" applyFont="1"/>
    <xf numFmtId="0" fontId="12" fillId="0" borderId="0" xfId="2" applyFont="1"/>
    <xf numFmtId="165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6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65" fontId="16" fillId="0" borderId="0" xfId="1" applyFont="1"/>
    <xf numFmtId="164" fontId="16" fillId="0" borderId="0" xfId="1" applyNumberFormat="1" applyFont="1" applyProtection="1"/>
    <xf numFmtId="1" fontId="6" fillId="0" borderId="0" xfId="0" applyNumberFormat="1" applyFont="1" applyAlignment="1">
      <alignment horizontal="left"/>
    </xf>
    <xf numFmtId="164" fontId="22" fillId="0" borderId="0" xfId="0" applyFont="1"/>
    <xf numFmtId="165" fontId="18" fillId="0" borderId="0" xfId="1" applyFont="1" applyAlignment="1" applyProtection="1">
      <alignment horizontal="left"/>
    </xf>
    <xf numFmtId="165" fontId="18" fillId="0" borderId="0" xfId="1" applyFont="1" applyAlignment="1" applyProtection="1">
      <alignment horizontal="right"/>
    </xf>
    <xf numFmtId="165" fontId="16" fillId="0" borderId="0" xfId="1" applyFont="1" applyBorder="1" applyAlignment="1" applyProtection="1">
      <alignment horizontal="left"/>
    </xf>
    <xf numFmtId="166" fontId="16" fillId="0" borderId="0" xfId="1" applyNumberFormat="1" applyFont="1" applyBorder="1" applyProtection="1"/>
    <xf numFmtId="165" fontId="16" fillId="0" borderId="0" xfId="1" applyFont="1" applyBorder="1"/>
    <xf numFmtId="164" fontId="15" fillId="0" borderId="0" xfId="0" applyFont="1" applyBorder="1"/>
    <xf numFmtId="164" fontId="16" fillId="0" borderId="0" xfId="1" applyNumberFormat="1" applyFont="1" applyBorder="1" applyProtection="1"/>
    <xf numFmtId="164" fontId="0" fillId="0" borderId="0" xfId="0" applyBorder="1"/>
    <xf numFmtId="164" fontId="9" fillId="0" borderId="0" xfId="0" applyFont="1" applyAlignment="1" applyProtection="1">
      <alignment horizontal="left"/>
    </xf>
    <xf numFmtId="164" fontId="10" fillId="0" borderId="0" xfId="0" applyFont="1" applyAlignment="1" applyProtection="1">
      <alignment horizontal="left"/>
    </xf>
    <xf numFmtId="164" fontId="10" fillId="0" borderId="0" xfId="0" applyFont="1"/>
    <xf numFmtId="164" fontId="12" fillId="0" borderId="0" xfId="0" applyFont="1" applyAlignment="1" applyProtection="1">
      <alignment horizontal="left"/>
    </xf>
    <xf numFmtId="164" fontId="7" fillId="0" borderId="0" xfId="0" applyFont="1"/>
    <xf numFmtId="164" fontId="6" fillId="0" borderId="0" xfId="0" applyFont="1" applyAlignment="1">
      <alignment horizontal="right"/>
    </xf>
    <xf numFmtId="164" fontId="16" fillId="0" borderId="0" xfId="0" applyFont="1"/>
    <xf numFmtId="164" fontId="16" fillId="0" borderId="0" xfId="0" applyFont="1" applyAlignment="1" applyProtection="1">
      <alignment horizontal="lef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23" fillId="0" borderId="0" xfId="0" applyFont="1"/>
    <xf numFmtId="164" fontId="23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21" fillId="0" borderId="0" xfId="0" applyFont="1"/>
    <xf numFmtId="164" fontId="7" fillId="0" borderId="0" xfId="0" applyFont="1" applyAlignment="1" applyProtection="1">
      <alignment horizontal="center"/>
    </xf>
    <xf numFmtId="164" fontId="7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center"/>
    </xf>
    <xf numFmtId="164" fontId="24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left"/>
    </xf>
    <xf numFmtId="165" fontId="18" fillId="0" borderId="0" xfId="1" applyFont="1" applyBorder="1" applyAlignment="1" applyProtection="1">
      <alignment horizontal="left"/>
    </xf>
    <xf numFmtId="165" fontId="18" fillId="0" borderId="0" xfId="1" applyFont="1" applyBorder="1" applyAlignment="1" applyProtection="1">
      <alignment horizontal="right"/>
    </xf>
    <xf numFmtId="164" fontId="9" fillId="0" borderId="0" xfId="0" applyFont="1"/>
    <xf numFmtId="164" fontId="12" fillId="0" borderId="0" xfId="0" applyFont="1"/>
    <xf numFmtId="164" fontId="13" fillId="0" borderId="0" xfId="0" applyFont="1"/>
    <xf numFmtId="164" fontId="9" fillId="0" borderId="0" xfId="0" applyFont="1" applyAlignment="1" applyProtection="1">
      <alignment horizontal="center"/>
    </xf>
    <xf numFmtId="166" fontId="23" fillId="0" borderId="0" xfId="1" applyNumberFormat="1" applyFont="1" applyProtection="1"/>
    <xf numFmtId="1" fontId="23" fillId="0" borderId="0" xfId="1" applyNumberFormat="1" applyFont="1" applyProtection="1"/>
    <xf numFmtId="166" fontId="15" fillId="0" borderId="0" xfId="1" applyNumberFormat="1" applyFont="1" applyBorder="1" applyProtection="1"/>
    <xf numFmtId="165" fontId="22" fillId="0" borderId="0" xfId="1" applyFont="1"/>
    <xf numFmtId="164" fontId="0" fillId="0" borderId="0" xfId="0" applyAlignment="1">
      <alignment horizontal="right"/>
    </xf>
    <xf numFmtId="164" fontId="6" fillId="0" borderId="0" xfId="0" applyFont="1" applyBorder="1"/>
    <xf numFmtId="164" fontId="16" fillId="0" borderId="0" xfId="0" quotePrefix="1" applyFont="1" applyAlignment="1">
      <alignment horizontal="right"/>
    </xf>
    <xf numFmtId="164" fontId="23" fillId="0" borderId="0" xfId="0" applyFont="1" applyProtection="1"/>
    <xf numFmtId="0" fontId="6" fillId="0" borderId="0" xfId="0" applyNumberFormat="1" applyFont="1" applyAlignment="1">
      <alignment horizontal="left"/>
    </xf>
    <xf numFmtId="1" fontId="6" fillId="0" borderId="0" xfId="0" applyNumberFormat="1" applyFont="1" applyAlignment="1" applyProtection="1">
      <alignment horizontal="left"/>
    </xf>
    <xf numFmtId="1" fontId="16" fillId="0" borderId="0" xfId="0" applyNumberFormat="1" applyFont="1" applyBorder="1" applyAlignment="1">
      <alignment horizontal="righ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23" fillId="0" borderId="0" xfId="0" applyFont="1" applyBorder="1"/>
    <xf numFmtId="164" fontId="7" fillId="0" borderId="0" xfId="0" applyFont="1" applyAlignment="1">
      <alignment horizontal="center"/>
    </xf>
    <xf numFmtId="164" fontId="7" fillId="0" borderId="0" xfId="0" applyFont="1" applyAlignment="1">
      <alignment horizontal="left"/>
    </xf>
    <xf numFmtId="164" fontId="9" fillId="0" borderId="3" xfId="0" applyFont="1" applyBorder="1" applyAlignment="1" applyProtection="1">
      <alignment horizontal="left"/>
    </xf>
    <xf numFmtId="164" fontId="9" fillId="0" borderId="4" xfId="0" applyFont="1" applyBorder="1"/>
    <xf numFmtId="164" fontId="9" fillId="0" borderId="3" xfId="0" applyFont="1" applyBorder="1"/>
    <xf numFmtId="164" fontId="10" fillId="0" borderId="3" xfId="0" applyFont="1" applyBorder="1"/>
    <xf numFmtId="164" fontId="10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13" fillId="0" borderId="3" xfId="0" applyFont="1" applyBorder="1"/>
    <xf numFmtId="164" fontId="0" fillId="0" borderId="3" xfId="0" applyBorder="1"/>
    <xf numFmtId="164" fontId="13" fillId="0" borderId="4" xfId="0" applyFont="1" applyBorder="1" applyProtection="1"/>
    <xf numFmtId="0" fontId="6" fillId="0" borderId="0" xfId="0" applyNumberFormat="1" applyFont="1"/>
    <xf numFmtId="0" fontId="14" fillId="0" borderId="0" xfId="0" applyNumberFormat="1" applyFont="1"/>
    <xf numFmtId="0" fontId="8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>
      <alignment horizontal="left"/>
    </xf>
    <xf numFmtId="0" fontId="0" fillId="0" borderId="0" xfId="0" applyNumberFormat="1"/>
    <xf numFmtId="0" fontId="6" fillId="0" borderId="1" xfId="0" applyNumberFormat="1" applyFont="1" applyBorder="1"/>
    <xf numFmtId="0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right"/>
    </xf>
    <xf numFmtId="0" fontId="8" fillId="0" borderId="0" xfId="0" applyNumberFormat="1" applyFont="1" applyAlignment="1" applyProtection="1">
      <alignment horizontal="right"/>
    </xf>
    <xf numFmtId="0" fontId="6" fillId="0" borderId="0" xfId="0" applyNumberFormat="1" applyFont="1" applyFill="1" applyProtection="1"/>
    <xf numFmtId="0" fontId="6" fillId="0" borderId="0" xfId="0" applyNumberFormat="1" applyFont="1" applyFill="1"/>
    <xf numFmtId="0" fontId="8" fillId="0" borderId="0" xfId="0" applyNumberFormat="1" applyFont="1" applyProtection="1"/>
    <xf numFmtId="0" fontId="8" fillId="0" borderId="0" xfId="0" applyNumberFormat="1" applyFont="1"/>
    <xf numFmtId="0" fontId="6" fillId="0" borderId="0" xfId="0" applyNumberFormat="1" applyFont="1" applyProtection="1"/>
    <xf numFmtId="0" fontId="6" fillId="0" borderId="2" xfId="0" applyNumberFormat="1" applyFont="1" applyBorder="1"/>
    <xf numFmtId="0" fontId="6" fillId="0" borderId="2" xfId="0" applyNumberFormat="1" applyFont="1" applyBorder="1" applyProtection="1"/>
    <xf numFmtId="0" fontId="7" fillId="0" borderId="0" xfId="0" applyNumberFormat="1" applyFont="1" applyProtection="1"/>
    <xf numFmtId="0" fontId="0" fillId="0" borderId="0" xfId="0" applyNumberFormat="1" applyFont="1" applyFill="1"/>
    <xf numFmtId="0" fontId="6" fillId="0" borderId="2" xfId="0" applyNumberFormat="1" applyFont="1" applyFill="1" applyBorder="1"/>
    <xf numFmtId="0" fontId="6" fillId="0" borderId="2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/>
    <xf numFmtId="0" fontId="11" fillId="0" borderId="0" xfId="0" applyNumberFormat="1" applyFont="1" applyProtection="1"/>
    <xf numFmtId="164" fontId="9" fillId="0" borderId="0" xfId="0" applyFont="1" applyBorder="1"/>
    <xf numFmtId="164" fontId="10" fillId="0" borderId="0" xfId="0" applyFont="1" applyBorder="1"/>
    <xf numFmtId="164" fontId="23" fillId="0" borderId="0" xfId="0" applyFont="1" applyAlignment="1">
      <alignment horizontal="left"/>
    </xf>
    <xf numFmtId="164" fontId="16" fillId="0" borderId="0" xfId="0" applyFont="1" applyAlignment="1">
      <alignment horizontal="left"/>
    </xf>
    <xf numFmtId="0" fontId="17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9" fillId="0" borderId="0" xfId="2" quotePrefix="1" applyNumberFormat="1" applyFont="1" applyAlignment="1">
      <alignment horizontal="center"/>
    </xf>
  </cellXfs>
  <cellStyles count="4">
    <cellStyle name="Normal" xfId="0" builtinId="0"/>
    <cellStyle name="Normal 2" xfId="3" xr:uid="{A7943E33-2A33-40BB-AB8B-1C2CBE491070}"/>
    <cellStyle name="Normal_F94RR3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364839</xdr:colOff>
      <xdr:row>2</xdr:row>
      <xdr:rowOff>38099</xdr:rowOff>
    </xdr:from>
    <xdr:to>
      <xdr:col>7</xdr:col>
      <xdr:colOff>368586</xdr:colOff>
      <xdr:row>12</xdr:row>
      <xdr:rowOff>133351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39" y="361949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A19" sqref="A19:H19"/>
    </sheetView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33" x14ac:dyDescent="0.45">
      <c r="A15" s="120"/>
      <c r="B15" s="120"/>
      <c r="C15" s="120"/>
      <c r="D15" s="120"/>
      <c r="E15" s="120"/>
      <c r="F15" s="120"/>
      <c r="G15" s="120"/>
      <c r="H15" s="120"/>
      <c r="I15" s="19"/>
    </row>
    <row r="16" spans="1:9" ht="33" x14ac:dyDescent="0.45">
      <c r="A16" s="119" t="s">
        <v>0</v>
      </c>
      <c r="B16" s="119"/>
      <c r="C16" s="119"/>
      <c r="D16" s="119"/>
      <c r="E16" s="119"/>
      <c r="F16" s="119"/>
      <c r="G16" s="119"/>
      <c r="H16" s="119"/>
      <c r="I16" s="19"/>
    </row>
    <row r="17" spans="1:9" ht="33" x14ac:dyDescent="0.45">
      <c r="A17" s="119" t="s">
        <v>299</v>
      </c>
      <c r="B17" s="119"/>
      <c r="C17" s="119"/>
      <c r="D17" s="119"/>
      <c r="E17" s="119"/>
      <c r="F17" s="119"/>
      <c r="G17" s="119"/>
      <c r="H17" s="119"/>
      <c r="I17" s="19"/>
    </row>
    <row r="18" spans="1:9" ht="18.75" customHeight="1" x14ac:dyDescent="0.2">
      <c r="I18" s="19"/>
    </row>
    <row r="19" spans="1:9" ht="20.25" x14ac:dyDescent="0.3">
      <c r="A19" s="121" t="s">
        <v>300</v>
      </c>
      <c r="B19" s="122"/>
      <c r="C19" s="122"/>
      <c r="D19" s="122"/>
      <c r="E19" s="122"/>
      <c r="F19" s="122"/>
      <c r="G19" s="122"/>
      <c r="H19" s="122"/>
      <c r="I19" s="19"/>
    </row>
    <row r="20" spans="1:9" ht="18.75" x14ac:dyDescent="0.3">
      <c r="A20" s="20"/>
      <c r="B20" s="20"/>
      <c r="C20" s="20"/>
      <c r="D20" s="20"/>
      <c r="E20" s="20"/>
      <c r="F20" s="20"/>
      <c r="G20" s="19"/>
      <c r="H20" s="19"/>
      <c r="I20" s="19"/>
    </row>
    <row r="21" spans="1:9" ht="18.75" x14ac:dyDescent="0.3">
      <c r="A21" s="20"/>
      <c r="B21" s="20"/>
      <c r="C21" s="20"/>
      <c r="D21" s="20"/>
      <c r="E21" s="20"/>
      <c r="F21" s="20"/>
      <c r="G21" s="19"/>
      <c r="H21" s="19"/>
      <c r="I21" s="19"/>
    </row>
    <row r="22" spans="1:9" ht="18.75" x14ac:dyDescent="0.3">
      <c r="A22" s="20"/>
      <c r="B22" s="20"/>
      <c r="C22" s="20"/>
      <c r="D22" s="20"/>
      <c r="E22" s="20"/>
      <c r="F22" s="20"/>
      <c r="G22" s="19"/>
      <c r="H22" s="19"/>
      <c r="I22" s="19"/>
    </row>
    <row r="23" spans="1:9" ht="18.75" x14ac:dyDescent="0.3">
      <c r="A23" s="20"/>
      <c r="B23" s="20"/>
      <c r="C23" s="20"/>
      <c r="D23" s="20"/>
      <c r="E23" s="20"/>
      <c r="F23" s="20"/>
      <c r="G23" s="19"/>
      <c r="H23" s="19"/>
      <c r="I23" s="19"/>
    </row>
    <row r="24" spans="1:9" ht="18.75" x14ac:dyDescent="0.3">
      <c r="A24" s="20"/>
      <c r="B24" s="20"/>
      <c r="C24" s="20"/>
      <c r="D24" s="20"/>
      <c r="E24" s="20"/>
      <c r="F24" s="20"/>
      <c r="G24" s="19"/>
      <c r="H24" s="19"/>
      <c r="I24" s="19"/>
    </row>
    <row r="25" spans="1:9" ht="18.75" x14ac:dyDescent="0.3">
      <c r="A25" s="20"/>
      <c r="B25" s="20"/>
      <c r="C25" s="20"/>
      <c r="D25" s="20"/>
      <c r="E25" s="20"/>
      <c r="F25" s="20"/>
      <c r="G25" s="19"/>
      <c r="H25" s="19"/>
      <c r="I25" s="19"/>
    </row>
    <row r="26" spans="1:9" ht="18.75" x14ac:dyDescent="0.3">
      <c r="A26" s="20"/>
      <c r="B26" s="20"/>
      <c r="C26" s="20"/>
      <c r="D26" s="20"/>
      <c r="E26" s="20"/>
      <c r="F26" s="20"/>
      <c r="G26" s="19"/>
      <c r="H26" s="19"/>
      <c r="I26" s="19"/>
    </row>
    <row r="27" spans="1:9" ht="18.75" x14ac:dyDescent="0.3">
      <c r="A27" s="20"/>
      <c r="B27" s="20"/>
      <c r="C27" s="20" t="s">
        <v>1</v>
      </c>
      <c r="D27" s="20" t="s">
        <v>2</v>
      </c>
      <c r="E27" s="20"/>
      <c r="F27" s="20"/>
      <c r="G27" s="19"/>
      <c r="H27" s="19"/>
      <c r="I27" s="19"/>
    </row>
    <row r="28" spans="1:9" ht="18.75" x14ac:dyDescent="0.3">
      <c r="A28" s="20"/>
      <c r="B28" s="20"/>
      <c r="C28" s="20" t="s">
        <v>3</v>
      </c>
      <c r="D28" s="20" t="s">
        <v>147</v>
      </c>
      <c r="E28" s="20"/>
      <c r="F28" s="20"/>
      <c r="G28" s="19"/>
      <c r="H28" s="19"/>
      <c r="I28" s="19"/>
    </row>
    <row r="29" spans="1:9" ht="18.75" x14ac:dyDescent="0.3">
      <c r="A29" s="20"/>
      <c r="B29" s="20"/>
      <c r="C29" s="20"/>
      <c r="D29" s="20" t="s">
        <v>136</v>
      </c>
      <c r="E29" s="20"/>
      <c r="F29" s="20"/>
      <c r="G29" s="19"/>
      <c r="H29" s="19"/>
      <c r="I29" s="19"/>
    </row>
    <row r="30" spans="1:9" ht="18.75" x14ac:dyDescent="0.3">
      <c r="A30" s="20"/>
      <c r="B30" s="20"/>
      <c r="C30" s="20" t="s">
        <v>4</v>
      </c>
      <c r="D30" s="20" t="s">
        <v>116</v>
      </c>
      <c r="E30" s="20"/>
      <c r="F30" s="20"/>
      <c r="G30" s="19"/>
      <c r="H30" s="19"/>
      <c r="I30" s="19"/>
    </row>
    <row r="31" spans="1:9" ht="18.75" x14ac:dyDescent="0.3">
      <c r="A31" s="15"/>
      <c r="B31" s="15"/>
      <c r="C31" s="15"/>
      <c r="D31" s="15"/>
      <c r="E31" s="15"/>
      <c r="F31" s="15"/>
    </row>
    <row r="32" spans="1:9" ht="18.75" x14ac:dyDescent="0.3">
      <c r="A32" s="15"/>
      <c r="B32" s="15"/>
      <c r="C32" s="15"/>
      <c r="E32" s="15"/>
      <c r="F32" s="15"/>
    </row>
    <row r="33" spans="1:6" ht="18.75" x14ac:dyDescent="0.3">
      <c r="A33" s="15"/>
      <c r="B33" s="15"/>
      <c r="C33" s="15"/>
      <c r="D33" s="15"/>
      <c r="E33" s="15"/>
      <c r="F33" s="15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L33"/>
  <sheetViews>
    <sheetView showGridLines="0" showWhiteSpace="0" view="pageLayout" zoomScaleNormal="100" workbookViewId="0"/>
  </sheetViews>
  <sheetFormatPr defaultColWidth="9.6640625" defaultRowHeight="15.75" x14ac:dyDescent="0.25"/>
  <cols>
    <col min="1" max="1" width="36.44140625" style="96" customWidth="1"/>
    <col min="2" max="2" width="6.6640625" style="96" customWidth="1"/>
    <col min="3" max="3" width="7.6640625" style="96" customWidth="1"/>
    <col min="4" max="4" width="6.5546875" style="96" customWidth="1"/>
    <col min="5" max="5" width="3" style="96" customWidth="1"/>
    <col min="6" max="6" width="7.5546875" style="96" customWidth="1"/>
    <col min="7" max="7" width="8" style="96" customWidth="1"/>
    <col min="8" max="8" width="6.88671875" style="96" customWidth="1"/>
    <col min="9" max="9" width="3.109375" style="96" customWidth="1"/>
    <col min="10" max="11" width="7.5546875" style="96" customWidth="1"/>
    <col min="12" max="12" width="9.88671875" style="96" customWidth="1"/>
    <col min="13" max="13" width="12.6640625" style="96" customWidth="1"/>
    <col min="14" max="16384" width="9.6640625" style="96"/>
  </cols>
  <sheetData>
    <row r="1" spans="1:12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25">
      <c r="A2" s="91"/>
      <c r="B2" s="97"/>
      <c r="C2" s="98" t="s">
        <v>5</v>
      </c>
      <c r="D2" s="97"/>
      <c r="E2" s="91"/>
      <c r="F2" s="97"/>
      <c r="G2" s="98" t="s">
        <v>6</v>
      </c>
      <c r="H2" s="97"/>
      <c r="I2" s="91"/>
      <c r="J2" s="97"/>
      <c r="K2" s="98" t="s">
        <v>7</v>
      </c>
      <c r="L2" s="97"/>
    </row>
    <row r="3" spans="1:12" x14ac:dyDescent="0.25">
      <c r="A3" s="92"/>
      <c r="B3" s="99" t="s">
        <v>9</v>
      </c>
      <c r="C3" s="99" t="s">
        <v>10</v>
      </c>
      <c r="D3" s="91"/>
      <c r="E3" s="91"/>
      <c r="F3" s="99" t="s">
        <v>9</v>
      </c>
      <c r="G3" s="99" t="s">
        <v>10</v>
      </c>
      <c r="H3" s="91"/>
      <c r="I3" s="91"/>
      <c r="J3" s="99" t="s">
        <v>9</v>
      </c>
      <c r="K3" s="99" t="s">
        <v>10</v>
      </c>
      <c r="L3" s="99" t="s">
        <v>11</v>
      </c>
    </row>
    <row r="4" spans="1:12" x14ac:dyDescent="0.25">
      <c r="A4" s="91" t="s">
        <v>71</v>
      </c>
      <c r="B4" s="100" t="s">
        <v>12</v>
      </c>
      <c r="C4" s="100" t="s">
        <v>12</v>
      </c>
      <c r="D4" s="100" t="s">
        <v>7</v>
      </c>
      <c r="E4" s="91"/>
      <c r="F4" s="100" t="s">
        <v>12</v>
      </c>
      <c r="G4" s="100" t="s">
        <v>12</v>
      </c>
      <c r="H4" s="100" t="s">
        <v>7</v>
      </c>
      <c r="I4" s="91"/>
      <c r="J4" s="100" t="s">
        <v>12</v>
      </c>
      <c r="K4" s="100" t="s">
        <v>12</v>
      </c>
      <c r="L4" s="100" t="s">
        <v>7</v>
      </c>
    </row>
    <row r="5" spans="1:12" x14ac:dyDescent="0.25">
      <c r="A5" s="93" t="s">
        <v>26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25">
      <c r="A6" s="94" t="s">
        <v>13</v>
      </c>
      <c r="B6" s="101"/>
      <c r="C6" s="101">
        <v>10</v>
      </c>
      <c r="D6" s="101">
        <f>B6+C6</f>
        <v>10</v>
      </c>
      <c r="E6" s="101"/>
      <c r="F6" s="102"/>
      <c r="G6" s="102">
        <v>7</v>
      </c>
      <c r="H6" s="101">
        <f>F6+G6</f>
        <v>7</v>
      </c>
      <c r="I6" s="102"/>
      <c r="J6" s="101">
        <f>B6+F6</f>
        <v>0</v>
      </c>
      <c r="K6" s="101">
        <f>C6+G6</f>
        <v>17</v>
      </c>
      <c r="L6" s="101">
        <f>J6+K6</f>
        <v>17</v>
      </c>
    </row>
    <row r="7" spans="1:12" x14ac:dyDescent="0.25">
      <c r="A7" s="94" t="s">
        <v>172</v>
      </c>
      <c r="B7" s="103">
        <v>2</v>
      </c>
      <c r="C7" s="103">
        <v>580</v>
      </c>
      <c r="D7" s="103">
        <f>B7+C7</f>
        <v>582</v>
      </c>
      <c r="E7" s="103"/>
      <c r="F7" s="104">
        <v>3</v>
      </c>
      <c r="G7" s="104">
        <v>743</v>
      </c>
      <c r="H7" s="103">
        <f>F7+G7</f>
        <v>746</v>
      </c>
      <c r="I7" s="91"/>
      <c r="J7" s="103">
        <f>B7+F7</f>
        <v>5</v>
      </c>
      <c r="K7" s="103">
        <f>C7+G7</f>
        <v>1323</v>
      </c>
      <c r="L7" s="103">
        <f>J7+K7</f>
        <v>1328</v>
      </c>
    </row>
    <row r="8" spans="1:12" x14ac:dyDescent="0.25">
      <c r="A8" s="94" t="s">
        <v>173</v>
      </c>
      <c r="B8" s="105">
        <f>B6+B7</f>
        <v>2</v>
      </c>
      <c r="C8" s="105">
        <f>C6+C7</f>
        <v>590</v>
      </c>
      <c r="D8" s="105">
        <f>D6+D7</f>
        <v>592</v>
      </c>
      <c r="E8" s="105"/>
      <c r="F8" s="105">
        <f>F6+F7</f>
        <v>3</v>
      </c>
      <c r="G8" s="105">
        <f>G6+G7</f>
        <v>750</v>
      </c>
      <c r="H8" s="105">
        <f>H6+H7</f>
        <v>753</v>
      </c>
      <c r="I8" s="94" t="s">
        <v>16</v>
      </c>
      <c r="J8" s="105">
        <f>J6+J7</f>
        <v>5</v>
      </c>
      <c r="K8" s="105">
        <f>K6+K7</f>
        <v>1340</v>
      </c>
      <c r="L8" s="105">
        <f>SUM(L6:L7)</f>
        <v>1345</v>
      </c>
    </row>
    <row r="9" spans="1:12" ht="13.5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25">
      <c r="A10" s="94" t="s">
        <v>17</v>
      </c>
      <c r="B10" s="91">
        <v>3</v>
      </c>
      <c r="C10" s="91">
        <v>604</v>
      </c>
      <c r="D10" s="105">
        <f>B10+C10</f>
        <v>607</v>
      </c>
      <c r="E10" s="105"/>
      <c r="F10" s="91">
        <v>2</v>
      </c>
      <c r="G10" s="91">
        <v>815</v>
      </c>
      <c r="H10" s="105">
        <f>F10+G10</f>
        <v>817</v>
      </c>
      <c r="I10" s="91"/>
      <c r="J10" s="105">
        <f t="shared" ref="J10:K14" si="0">B10+F10</f>
        <v>5</v>
      </c>
      <c r="K10" s="105">
        <f t="shared" si="0"/>
        <v>1419</v>
      </c>
      <c r="L10" s="105">
        <f>J10+K10</f>
        <v>1424</v>
      </c>
    </row>
    <row r="11" spans="1:12" x14ac:dyDescent="0.25">
      <c r="A11" s="94" t="s">
        <v>18</v>
      </c>
      <c r="B11" s="91">
        <v>1</v>
      </c>
      <c r="C11" s="91">
        <v>525</v>
      </c>
      <c r="D11" s="105">
        <f>B11+C11</f>
        <v>526</v>
      </c>
      <c r="E11" s="105"/>
      <c r="F11" s="91">
        <v>5</v>
      </c>
      <c r="G11" s="91">
        <v>816</v>
      </c>
      <c r="H11" s="105">
        <f>F11+G11</f>
        <v>821</v>
      </c>
      <c r="I11" s="91"/>
      <c r="J11" s="105">
        <f t="shared" si="0"/>
        <v>6</v>
      </c>
      <c r="K11" s="105">
        <f t="shared" si="0"/>
        <v>1341</v>
      </c>
      <c r="L11" s="105">
        <f>J11+K11</f>
        <v>1347</v>
      </c>
    </row>
    <row r="12" spans="1:12" x14ac:dyDescent="0.25">
      <c r="A12" s="94" t="s">
        <v>19</v>
      </c>
      <c r="B12" s="91">
        <v>154</v>
      </c>
      <c r="C12" s="91">
        <v>630</v>
      </c>
      <c r="D12" s="105">
        <f>B12+C12</f>
        <v>784</v>
      </c>
      <c r="E12" s="105"/>
      <c r="F12" s="91">
        <v>267</v>
      </c>
      <c r="G12" s="91">
        <v>958</v>
      </c>
      <c r="H12" s="105">
        <f>F12+G12</f>
        <v>1225</v>
      </c>
      <c r="I12" s="91"/>
      <c r="J12" s="105">
        <f t="shared" si="0"/>
        <v>421</v>
      </c>
      <c r="K12" s="105">
        <f t="shared" si="0"/>
        <v>1588</v>
      </c>
      <c r="L12" s="105">
        <f>J12+K12</f>
        <v>2009</v>
      </c>
    </row>
    <row r="13" spans="1:12" x14ac:dyDescent="0.25">
      <c r="A13" s="94" t="s">
        <v>20</v>
      </c>
      <c r="B13" s="91"/>
      <c r="C13" s="91">
        <v>1</v>
      </c>
      <c r="D13" s="105">
        <f>B13+C13</f>
        <v>1</v>
      </c>
      <c r="E13" s="105"/>
      <c r="F13" s="91"/>
      <c r="G13" s="91">
        <v>18</v>
      </c>
      <c r="H13" s="105">
        <f>F13+G13</f>
        <v>18</v>
      </c>
      <c r="I13" s="91"/>
      <c r="J13" s="105">
        <f t="shared" ref="J13" si="1">B13+F13</f>
        <v>0</v>
      </c>
      <c r="K13" s="105">
        <f t="shared" ref="K13" si="2">C13+G13</f>
        <v>19</v>
      </c>
      <c r="L13" s="105">
        <f>J13+K13</f>
        <v>19</v>
      </c>
    </row>
    <row r="14" spans="1:12" x14ac:dyDescent="0.25">
      <c r="A14" s="94" t="s">
        <v>265</v>
      </c>
      <c r="B14" s="106">
        <v>18</v>
      </c>
      <c r="C14" s="106">
        <v>4</v>
      </c>
      <c r="D14" s="107">
        <f>B14+C14</f>
        <v>22</v>
      </c>
      <c r="E14" s="103"/>
      <c r="F14" s="106">
        <v>35</v>
      </c>
      <c r="G14" s="106">
        <v>1</v>
      </c>
      <c r="H14" s="107">
        <f>F14+G14</f>
        <v>36</v>
      </c>
      <c r="I14" s="91"/>
      <c r="J14" s="107">
        <f t="shared" si="0"/>
        <v>53</v>
      </c>
      <c r="K14" s="107">
        <f t="shared" si="0"/>
        <v>5</v>
      </c>
      <c r="L14" s="107">
        <f>J14+K14</f>
        <v>58</v>
      </c>
    </row>
    <row r="15" spans="1:12" x14ac:dyDescent="0.25">
      <c r="A15" s="95" t="s">
        <v>21</v>
      </c>
      <c r="B15" s="108">
        <f>SUM(B8:B14)</f>
        <v>178</v>
      </c>
      <c r="C15" s="108">
        <f>SUM(C8:C14)</f>
        <v>2354</v>
      </c>
      <c r="D15" s="108">
        <f>SUM(D8:D14)</f>
        <v>2532</v>
      </c>
      <c r="E15" s="108"/>
      <c r="F15" s="108">
        <f>SUM(F8:F14)</f>
        <v>312</v>
      </c>
      <c r="G15" s="108">
        <f>SUM(G8:G14)</f>
        <v>3358</v>
      </c>
      <c r="H15" s="108">
        <f>SUM(H8:H14)</f>
        <v>3670</v>
      </c>
      <c r="I15" s="95" t="s">
        <v>16</v>
      </c>
      <c r="J15" s="108">
        <f>SUM(J8:J14)</f>
        <v>490</v>
      </c>
      <c r="K15" s="108">
        <f>SUM(K8:K14)</f>
        <v>5712</v>
      </c>
      <c r="L15" s="108">
        <f>SUM(L8:L14)</f>
        <v>6202</v>
      </c>
    </row>
    <row r="16" spans="1:12" ht="12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ht="12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25">
      <c r="A18" s="93" t="s">
        <v>22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x14ac:dyDescent="0.25">
      <c r="A19" s="94" t="s">
        <v>120</v>
      </c>
      <c r="B19" s="102">
        <v>0</v>
      </c>
      <c r="C19" s="102">
        <v>45</v>
      </c>
      <c r="D19" s="101">
        <f>C19+B19</f>
        <v>45</v>
      </c>
      <c r="E19" s="109"/>
      <c r="F19" s="102">
        <v>0</v>
      </c>
      <c r="G19" s="102">
        <v>91</v>
      </c>
      <c r="H19" s="101">
        <f>G19+F19</f>
        <v>91</v>
      </c>
      <c r="I19" s="109"/>
      <c r="J19" s="101">
        <f t="shared" ref="J19:K28" si="3">B19+F19</f>
        <v>0</v>
      </c>
      <c r="K19" s="101">
        <f t="shared" si="3"/>
        <v>136</v>
      </c>
      <c r="L19" s="101">
        <f>K19+J19</f>
        <v>136</v>
      </c>
    </row>
    <row r="20" spans="1:12" x14ac:dyDescent="0.25">
      <c r="A20" s="94" t="s">
        <v>125</v>
      </c>
      <c r="B20" s="102">
        <v>0</v>
      </c>
      <c r="C20" s="102">
        <v>107</v>
      </c>
      <c r="D20" s="101">
        <f t="shared" ref="D20:D24" si="4">C20+B20</f>
        <v>107</v>
      </c>
      <c r="E20" s="102"/>
      <c r="F20" s="102">
        <v>0</v>
      </c>
      <c r="G20" s="102">
        <v>183</v>
      </c>
      <c r="H20" s="101">
        <f t="shared" ref="H20:H24" si="5">G20+F20</f>
        <v>183</v>
      </c>
      <c r="I20" s="102"/>
      <c r="J20" s="101">
        <f t="shared" ref="J20:J24" si="6">B20+F20</f>
        <v>0</v>
      </c>
      <c r="K20" s="101">
        <f t="shared" ref="K20:K24" si="7">C20+G20</f>
        <v>290</v>
      </c>
      <c r="L20" s="101">
        <f>K20+J20</f>
        <v>290</v>
      </c>
    </row>
    <row r="21" spans="1:12" x14ac:dyDescent="0.25">
      <c r="A21" s="94" t="s">
        <v>158</v>
      </c>
      <c r="B21" s="102">
        <v>0</v>
      </c>
      <c r="C21" s="102">
        <v>3</v>
      </c>
      <c r="D21" s="101">
        <f t="shared" si="4"/>
        <v>3</v>
      </c>
      <c r="E21" s="102"/>
      <c r="F21" s="102">
        <v>0</v>
      </c>
      <c r="G21" s="102">
        <v>6</v>
      </c>
      <c r="H21" s="101">
        <f t="shared" si="5"/>
        <v>6</v>
      </c>
      <c r="I21" s="102"/>
      <c r="J21" s="101">
        <f t="shared" si="6"/>
        <v>0</v>
      </c>
      <c r="K21" s="101">
        <f t="shared" si="7"/>
        <v>9</v>
      </c>
      <c r="L21" s="101">
        <f t="shared" ref="L21:L24" si="8">K21+J21</f>
        <v>9</v>
      </c>
    </row>
    <row r="22" spans="1:12" x14ac:dyDescent="0.25">
      <c r="A22" s="6" t="s">
        <v>223</v>
      </c>
      <c r="B22" s="102">
        <v>0</v>
      </c>
      <c r="C22" s="102">
        <v>6</v>
      </c>
      <c r="D22" s="101">
        <f t="shared" si="4"/>
        <v>6</v>
      </c>
      <c r="E22" s="102"/>
      <c r="F22" s="102">
        <v>4</v>
      </c>
      <c r="G22" s="102">
        <v>12</v>
      </c>
      <c r="H22" s="101">
        <f t="shared" si="5"/>
        <v>16</v>
      </c>
      <c r="I22" s="102"/>
      <c r="J22" s="101">
        <f t="shared" ref="J22" si="9">B22+F22</f>
        <v>4</v>
      </c>
      <c r="K22" s="101">
        <f t="shared" ref="K22" si="10">C22+G22</f>
        <v>18</v>
      </c>
      <c r="L22" s="101">
        <f t="shared" ref="L22" si="11">K22+J22</f>
        <v>22</v>
      </c>
    </row>
    <row r="23" spans="1:12" x14ac:dyDescent="0.25">
      <c r="A23" s="94" t="s">
        <v>126</v>
      </c>
      <c r="B23" s="102">
        <v>0</v>
      </c>
      <c r="C23" s="102">
        <v>3</v>
      </c>
      <c r="D23" s="101">
        <f t="shared" si="4"/>
        <v>3</v>
      </c>
      <c r="E23" s="109"/>
      <c r="F23" s="102">
        <v>0</v>
      </c>
      <c r="G23" s="102">
        <v>8</v>
      </c>
      <c r="H23" s="101">
        <f t="shared" si="5"/>
        <v>8</v>
      </c>
      <c r="I23" s="109"/>
      <c r="J23" s="101">
        <f t="shared" si="6"/>
        <v>0</v>
      </c>
      <c r="K23" s="101">
        <f t="shared" si="7"/>
        <v>11</v>
      </c>
      <c r="L23" s="101">
        <f t="shared" si="8"/>
        <v>11</v>
      </c>
    </row>
    <row r="24" spans="1:12" x14ac:dyDescent="0.25">
      <c r="A24" s="94" t="s">
        <v>99</v>
      </c>
      <c r="B24" s="102">
        <v>14</v>
      </c>
      <c r="C24" s="102">
        <v>10</v>
      </c>
      <c r="D24" s="101">
        <f t="shared" si="4"/>
        <v>24</v>
      </c>
      <c r="E24" s="101"/>
      <c r="F24" s="102">
        <v>13</v>
      </c>
      <c r="G24" s="102">
        <v>4</v>
      </c>
      <c r="H24" s="101">
        <f t="shared" si="5"/>
        <v>17</v>
      </c>
      <c r="I24" s="102"/>
      <c r="J24" s="101">
        <f t="shared" si="6"/>
        <v>27</v>
      </c>
      <c r="K24" s="101">
        <f t="shared" si="7"/>
        <v>14</v>
      </c>
      <c r="L24" s="101">
        <f t="shared" si="8"/>
        <v>41</v>
      </c>
    </row>
    <row r="25" spans="1:12" x14ac:dyDescent="0.25">
      <c r="A25" s="94" t="s">
        <v>100</v>
      </c>
      <c r="B25" s="102">
        <v>4</v>
      </c>
      <c r="C25" s="102"/>
      <c r="D25" s="101">
        <f>C25+B25</f>
        <v>4</v>
      </c>
      <c r="E25" s="101"/>
      <c r="F25" s="102">
        <v>23</v>
      </c>
      <c r="G25" s="102"/>
      <c r="H25" s="101">
        <f>G25+F25</f>
        <v>23</v>
      </c>
      <c r="I25" s="102"/>
      <c r="J25" s="101">
        <f t="shared" ref="J25:K27" si="12">B25+F25</f>
        <v>27</v>
      </c>
      <c r="K25" s="101">
        <f t="shared" si="12"/>
        <v>0</v>
      </c>
      <c r="L25" s="101">
        <f>K25+J25</f>
        <v>27</v>
      </c>
    </row>
    <row r="26" spans="1:12" x14ac:dyDescent="0.25">
      <c r="A26" s="94" t="s">
        <v>224</v>
      </c>
      <c r="B26" s="102">
        <v>1</v>
      </c>
      <c r="C26" s="102">
        <v>3</v>
      </c>
      <c r="D26" s="101">
        <f>C26+B26</f>
        <v>4</v>
      </c>
      <c r="E26" s="101"/>
      <c r="F26" s="102">
        <v>0</v>
      </c>
      <c r="G26" s="102">
        <v>4</v>
      </c>
      <c r="H26" s="101">
        <f>G26+F26</f>
        <v>4</v>
      </c>
      <c r="I26" s="102"/>
      <c r="J26" s="101">
        <f t="shared" si="12"/>
        <v>1</v>
      </c>
      <c r="K26" s="101">
        <f t="shared" si="12"/>
        <v>7</v>
      </c>
      <c r="L26" s="101">
        <f>K26+J26</f>
        <v>8</v>
      </c>
    </row>
    <row r="27" spans="1:12" x14ac:dyDescent="0.25">
      <c r="A27" s="14" t="s">
        <v>254</v>
      </c>
      <c r="B27" s="102">
        <v>3</v>
      </c>
      <c r="C27" s="102">
        <v>20</v>
      </c>
      <c r="D27" s="101">
        <f>C27+B27</f>
        <v>23</v>
      </c>
      <c r="E27" s="101"/>
      <c r="F27" s="102">
        <v>1</v>
      </c>
      <c r="G27" s="102">
        <v>12</v>
      </c>
      <c r="H27" s="101">
        <f>G27+F27</f>
        <v>13</v>
      </c>
      <c r="I27" s="102"/>
      <c r="J27" s="101">
        <f t="shared" si="12"/>
        <v>4</v>
      </c>
      <c r="K27" s="101">
        <f t="shared" si="12"/>
        <v>32</v>
      </c>
      <c r="L27" s="101">
        <f>K27+J27</f>
        <v>36</v>
      </c>
    </row>
    <row r="28" spans="1:12" x14ac:dyDescent="0.25">
      <c r="A28" s="94" t="s">
        <v>177</v>
      </c>
      <c r="B28" s="110">
        <v>0</v>
      </c>
      <c r="C28" s="110">
        <v>18</v>
      </c>
      <c r="D28" s="111">
        <f>C28+B28</f>
        <v>18</v>
      </c>
      <c r="E28" s="112"/>
      <c r="F28" s="110">
        <v>0</v>
      </c>
      <c r="G28" s="110">
        <v>57</v>
      </c>
      <c r="H28" s="111">
        <f>G28+F28</f>
        <v>57</v>
      </c>
      <c r="I28" s="113"/>
      <c r="J28" s="111">
        <f t="shared" si="3"/>
        <v>0</v>
      </c>
      <c r="K28" s="111">
        <f t="shared" si="3"/>
        <v>75</v>
      </c>
      <c r="L28" s="111">
        <f>K28+J28</f>
        <v>75</v>
      </c>
    </row>
    <row r="29" spans="1:12" x14ac:dyDescent="0.25">
      <c r="A29" s="95" t="s">
        <v>23</v>
      </c>
      <c r="B29" s="108">
        <f>SUM(B19:B28)</f>
        <v>22</v>
      </c>
      <c r="C29" s="108">
        <f>SUM(C19:C28)</f>
        <v>215</v>
      </c>
      <c r="D29" s="108">
        <f>C29+B29</f>
        <v>237</v>
      </c>
      <c r="E29" s="108"/>
      <c r="F29" s="108">
        <f>SUM(F19:F28)</f>
        <v>41</v>
      </c>
      <c r="G29" s="108">
        <f>SUM(G19:G28)</f>
        <v>377</v>
      </c>
      <c r="H29" s="108">
        <f>G29+F29</f>
        <v>418</v>
      </c>
      <c r="I29" s="95" t="s">
        <v>16</v>
      </c>
      <c r="J29" s="108">
        <f>SUM(J19:J28)</f>
        <v>63</v>
      </c>
      <c r="K29" s="108">
        <f>SUM(K19:K28)</f>
        <v>592</v>
      </c>
      <c r="L29" s="108">
        <f>K29+J29</f>
        <v>655</v>
      </c>
    </row>
    <row r="30" spans="1:12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ht="12.75" customHeight="1" x14ac:dyDescent="0.25">
      <c r="A31" s="95" t="s">
        <v>24</v>
      </c>
      <c r="B31" s="114">
        <f>B15+B29</f>
        <v>200</v>
      </c>
      <c r="C31" s="114">
        <f>C15+C29</f>
        <v>2569</v>
      </c>
      <c r="D31" s="114">
        <f>D15+D29</f>
        <v>2769</v>
      </c>
      <c r="E31" s="114"/>
      <c r="F31" s="114">
        <f>F15+F29</f>
        <v>353</v>
      </c>
      <c r="G31" s="114">
        <f>G15+G29</f>
        <v>3735</v>
      </c>
      <c r="H31" s="114">
        <f>H15+H29</f>
        <v>4088</v>
      </c>
      <c r="I31" s="95" t="s">
        <v>16</v>
      </c>
      <c r="J31" s="114">
        <f>J15+J29</f>
        <v>553</v>
      </c>
      <c r="K31" s="114">
        <f>K15+K29</f>
        <v>6304</v>
      </c>
      <c r="L31" s="114">
        <f>L15+L29</f>
        <v>6857</v>
      </c>
    </row>
    <row r="32" spans="1:12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" ht="15" customHeight="1" x14ac:dyDescent="0.25">
      <c r="A33" s="94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SPRING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D100"/>
  <sheetViews>
    <sheetView showGridLines="0" view="pageLayout" zoomScaleNormal="100" workbookViewId="0"/>
  </sheetViews>
  <sheetFormatPr defaultColWidth="9.6640625" defaultRowHeight="15.75" x14ac:dyDescent="0.25"/>
  <cols>
    <col min="1" max="1" width="31.6640625" style="2" customWidth="1"/>
    <col min="2" max="2" width="11.44140625" style="2" customWidth="1"/>
    <col min="3" max="3" width="24.21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68" customFormat="1" ht="14.25" customHeight="1" x14ac:dyDescent="0.2">
      <c r="A1" s="30" t="s">
        <v>222</v>
      </c>
      <c r="B1" s="31" t="s">
        <v>7</v>
      </c>
      <c r="C1" s="31" t="s">
        <v>127</v>
      </c>
    </row>
    <row r="2" spans="1:3" s="68" customFormat="1" ht="14.25" customHeight="1" x14ac:dyDescent="0.25">
      <c r="A2" s="21" t="s">
        <v>27</v>
      </c>
      <c r="B2" s="22">
        <v>1353</v>
      </c>
      <c r="C2" s="23">
        <f>SUM(B2/ENROLLMENT!$L$31)*100</f>
        <v>19.731661076272424</v>
      </c>
    </row>
    <row r="3" spans="1:3" s="68" customFormat="1" ht="14.25" customHeight="1" x14ac:dyDescent="0.25">
      <c r="A3" s="21" t="s">
        <v>217</v>
      </c>
      <c r="B3" s="22">
        <v>819</v>
      </c>
      <c r="C3" s="23">
        <f>SUM(B3/ENROLLMENT!$L$31)*100</f>
        <v>11.943998833309028</v>
      </c>
    </row>
    <row r="4" spans="1:3" s="68" customFormat="1" ht="14.25" customHeight="1" x14ac:dyDescent="0.25">
      <c r="A4" s="21" t="s">
        <v>33</v>
      </c>
      <c r="B4" s="22">
        <v>631</v>
      </c>
      <c r="C4" s="23">
        <f>SUM(B4/ENROLLMENT!$L$31)*100</f>
        <v>9.2022750473968209</v>
      </c>
    </row>
    <row r="5" spans="1:3" s="68" customFormat="1" ht="14.25" customHeight="1" x14ac:dyDescent="0.25">
      <c r="A5" s="21" t="s">
        <v>159</v>
      </c>
      <c r="B5" s="22">
        <v>323</v>
      </c>
      <c r="C5" s="23">
        <f>SUM(B5/ENROLLMENT!$L$31)*100</f>
        <v>4.7105148023917165</v>
      </c>
    </row>
    <row r="6" spans="1:3" s="68" customFormat="1" ht="14.25" customHeight="1" x14ac:dyDescent="0.25">
      <c r="A6" s="21" t="s">
        <v>28</v>
      </c>
      <c r="B6" s="22">
        <v>225</v>
      </c>
      <c r="C6" s="23">
        <f>SUM(B6/ENROLLMENT!$L$31)*100</f>
        <v>3.2813183607991832</v>
      </c>
    </row>
    <row r="7" spans="1:3" s="68" customFormat="1" ht="14.25" customHeight="1" x14ac:dyDescent="0.25">
      <c r="A7" s="21" t="s">
        <v>30</v>
      </c>
      <c r="B7" s="22">
        <v>207</v>
      </c>
      <c r="C7" s="23">
        <f>SUM(B7/ENROLLMENT!$L$31)*100</f>
        <v>3.0188128919352488</v>
      </c>
    </row>
    <row r="8" spans="1:3" s="68" customFormat="1" ht="14.25" customHeight="1" x14ac:dyDescent="0.25">
      <c r="A8" s="21" t="s">
        <v>161</v>
      </c>
      <c r="B8" s="22">
        <v>186</v>
      </c>
      <c r="C8" s="23">
        <f>SUM(B8/ENROLLMENT!$L$31)*100</f>
        <v>2.7125565115939914</v>
      </c>
    </row>
    <row r="9" spans="1:3" s="68" customFormat="1" ht="14.25" customHeight="1" x14ac:dyDescent="0.25">
      <c r="A9" s="21" t="s">
        <v>29</v>
      </c>
      <c r="B9" s="22">
        <v>159</v>
      </c>
      <c r="C9" s="23">
        <f>SUM(B9/ENROLLMENT!$L$31)*100</f>
        <v>2.3187983082980894</v>
      </c>
    </row>
    <row r="10" spans="1:3" s="68" customFormat="1" ht="14.25" customHeight="1" x14ac:dyDescent="0.25">
      <c r="A10" s="21" t="s">
        <v>160</v>
      </c>
      <c r="B10" s="22">
        <v>111</v>
      </c>
      <c r="C10" s="23">
        <f>SUM(B10/ENROLLMENT!$L$31)*100</f>
        <v>1.6187837246609307</v>
      </c>
    </row>
    <row r="11" spans="1:3" s="68" customFormat="1" ht="14.25" customHeight="1" x14ac:dyDescent="0.25">
      <c r="A11" s="21" t="s">
        <v>128</v>
      </c>
      <c r="B11" s="22">
        <v>104</v>
      </c>
      <c r="C11" s="23">
        <f>SUM(B11/ENROLLMENT!$L$31)*100</f>
        <v>1.516698264547178</v>
      </c>
    </row>
    <row r="12" spans="1:3" s="68" customFormat="1" ht="14.25" customHeight="1" x14ac:dyDescent="0.25">
      <c r="A12" s="21" t="s">
        <v>31</v>
      </c>
      <c r="B12" s="22">
        <v>88</v>
      </c>
      <c r="C12" s="23">
        <f>SUM(B12/ENROLLMENT!$L$31)*100</f>
        <v>1.2833600700014582</v>
      </c>
    </row>
    <row r="13" spans="1:3" s="68" customFormat="1" ht="14.25" customHeight="1" x14ac:dyDescent="0.25">
      <c r="A13" s="21" t="s">
        <v>32</v>
      </c>
      <c r="B13" s="22">
        <v>76</v>
      </c>
      <c r="C13" s="23">
        <f>SUM(B13/ENROLLMENT!$L$31)*100</f>
        <v>1.1083564240921686</v>
      </c>
    </row>
    <row r="14" spans="1:3" s="68" customFormat="1" ht="14.25" customHeight="1" x14ac:dyDescent="0.25">
      <c r="A14" s="21" t="s">
        <v>191</v>
      </c>
      <c r="B14" s="22">
        <v>58</v>
      </c>
      <c r="C14" s="23">
        <f>SUM(B14/ENROLLMENT!$L$31)*100</f>
        <v>0.84585095522823395</v>
      </c>
    </row>
    <row r="15" spans="1:3" s="68" customFormat="1" ht="14.25" customHeight="1" x14ac:dyDescent="0.25">
      <c r="A15" s="21" t="s">
        <v>258</v>
      </c>
      <c r="B15" s="22">
        <v>29</v>
      </c>
      <c r="C15" s="23">
        <f>SUM(B15/ENROLLMENT!$L$31)*100</f>
        <v>0.42292547761411697</v>
      </c>
    </row>
    <row r="16" spans="1:3" s="68" customFormat="1" ht="14.25" customHeight="1" x14ac:dyDescent="0.25">
      <c r="A16" s="21" t="s">
        <v>130</v>
      </c>
      <c r="B16" s="22">
        <v>26</v>
      </c>
      <c r="C16" s="23">
        <f>SUM(B16/ENROLLMENT!$L$31)*100</f>
        <v>0.37917456613679451</v>
      </c>
    </row>
    <row r="17" spans="1:3" s="68" customFormat="1" ht="14.25" customHeight="1" x14ac:dyDescent="0.25">
      <c r="A17" s="21" t="s">
        <v>162</v>
      </c>
      <c r="B17" s="22">
        <v>24</v>
      </c>
      <c r="C17" s="23">
        <f>SUM(B17/ENROLLMENT!$L$31)*100</f>
        <v>0.35000729181857954</v>
      </c>
    </row>
    <row r="18" spans="1:3" s="68" customFormat="1" ht="14.25" customHeight="1" x14ac:dyDescent="0.25">
      <c r="A18" s="21" t="s">
        <v>131</v>
      </c>
      <c r="B18" s="22">
        <v>22</v>
      </c>
      <c r="C18" s="23">
        <f>SUM(B18/ENROLLMENT!$L$31)*100</f>
        <v>0.32084001750036456</v>
      </c>
    </row>
    <row r="19" spans="1:3" s="68" customFormat="1" ht="14.25" customHeight="1" x14ac:dyDescent="0.25">
      <c r="A19" s="21" t="s">
        <v>129</v>
      </c>
      <c r="B19" s="22">
        <v>19</v>
      </c>
      <c r="C19" s="23">
        <f>SUM(B19/ENROLLMENT!$L$31)*100</f>
        <v>0.27708910602304215</v>
      </c>
    </row>
    <row r="20" spans="1:3" s="68" customFormat="1" ht="14.25" customHeight="1" x14ac:dyDescent="0.25">
      <c r="A20" s="21" t="s">
        <v>167</v>
      </c>
      <c r="B20" s="22">
        <v>14</v>
      </c>
      <c r="C20" s="23">
        <f>SUM(B20/ENROLLMENT!$L$31)*100</f>
        <v>0.20417092022750474</v>
      </c>
    </row>
    <row r="21" spans="1:3" s="68" customFormat="1" ht="14.25" customHeight="1" x14ac:dyDescent="0.25">
      <c r="A21" s="21" t="s">
        <v>163</v>
      </c>
      <c r="B21" s="22">
        <v>9</v>
      </c>
      <c r="C21" s="23">
        <f>SUM(B21/ENROLLMENT!$L$31)*100</f>
        <v>0.13125273443196733</v>
      </c>
    </row>
    <row r="22" spans="1:3" s="68" customFormat="1" ht="14.25" customHeight="1" x14ac:dyDescent="0.25">
      <c r="A22" s="21" t="s">
        <v>168</v>
      </c>
      <c r="B22" s="22">
        <v>8</v>
      </c>
      <c r="C22" s="23">
        <f>SUM(B22/ENROLLMENT!$L$31)*100</f>
        <v>0.11666909727285986</v>
      </c>
    </row>
    <row r="23" spans="1:3" s="68" customFormat="1" ht="14.25" customHeight="1" x14ac:dyDescent="0.25">
      <c r="A23" s="21" t="s">
        <v>192</v>
      </c>
      <c r="B23" s="75">
        <v>7</v>
      </c>
      <c r="C23" s="23">
        <f>SUM(B23/ENROLLMENT!$L$31)*100</f>
        <v>0.10208546011375237</v>
      </c>
    </row>
    <row r="24" spans="1:3" s="68" customFormat="1" ht="14.25" customHeight="1" x14ac:dyDescent="0.25">
      <c r="A24" s="21" t="s">
        <v>219</v>
      </c>
      <c r="B24" s="22">
        <v>6</v>
      </c>
      <c r="C24" s="23">
        <f>SUM(B24/ENROLLMENT!$L$31)*100</f>
        <v>8.7501822954644884E-2</v>
      </c>
    </row>
    <row r="25" spans="1:3" s="68" customFormat="1" ht="14.25" customHeight="1" x14ac:dyDescent="0.25">
      <c r="A25" s="21" t="s">
        <v>165</v>
      </c>
      <c r="B25" s="22">
        <v>6</v>
      </c>
      <c r="C25" s="23">
        <f>SUM(B25/ENROLLMENT!$L$31)*100</f>
        <v>8.7501822954644884E-2</v>
      </c>
    </row>
    <row r="26" spans="1:3" s="68" customFormat="1" ht="14.25" customHeight="1" x14ac:dyDescent="0.25">
      <c r="A26" s="21" t="s">
        <v>171</v>
      </c>
      <c r="B26" s="22">
        <v>5</v>
      </c>
      <c r="C26" s="23">
        <f>SUM(B26/ENROLLMENT!$L$31)*100</f>
        <v>7.291818579553741E-2</v>
      </c>
    </row>
    <row r="27" spans="1:3" s="68" customFormat="1" ht="14.25" customHeight="1" x14ac:dyDescent="0.25">
      <c r="A27" s="21" t="s">
        <v>280</v>
      </c>
      <c r="B27" s="22">
        <v>4</v>
      </c>
      <c r="C27" s="23">
        <f>SUM(B27/ENROLLMENT!$L$31)*100</f>
        <v>5.833454863642993E-2</v>
      </c>
    </row>
    <row r="28" spans="1:3" s="68" customFormat="1" ht="14.25" customHeight="1" x14ac:dyDescent="0.25">
      <c r="A28" s="21" t="s">
        <v>234</v>
      </c>
      <c r="B28" s="22">
        <v>4</v>
      </c>
      <c r="C28" s="23">
        <f>SUM(B28/ENROLLMENT!$L$31)*100</f>
        <v>5.833454863642993E-2</v>
      </c>
    </row>
    <row r="29" spans="1:3" s="68" customFormat="1" ht="14.25" customHeight="1" x14ac:dyDescent="0.25">
      <c r="A29" s="21" t="s">
        <v>34</v>
      </c>
      <c r="B29" s="22">
        <v>4</v>
      </c>
      <c r="C29" s="23">
        <f>SUM(B29/ENROLLMENT!$L$31)*100</f>
        <v>5.833454863642993E-2</v>
      </c>
    </row>
    <row r="30" spans="1:3" s="68" customFormat="1" ht="14.25" customHeight="1" x14ac:dyDescent="0.25">
      <c r="A30" s="21" t="s">
        <v>218</v>
      </c>
      <c r="B30" s="22">
        <v>3</v>
      </c>
      <c r="C30" s="23">
        <f>SUM(B30/ENROLLMENT!$L$31)*100</f>
        <v>4.3750911477322442E-2</v>
      </c>
    </row>
    <row r="31" spans="1:3" s="68" customFormat="1" ht="14.25" customHeight="1" x14ac:dyDescent="0.25">
      <c r="A31" s="21" t="s">
        <v>164</v>
      </c>
      <c r="B31" s="22">
        <v>3</v>
      </c>
      <c r="C31" s="23">
        <f>SUM(B31/ENROLLMENT!$L$31)*100</f>
        <v>4.3750911477322442E-2</v>
      </c>
    </row>
    <row r="32" spans="1:3" s="68" customFormat="1" ht="14.25" customHeight="1" x14ac:dyDescent="0.25">
      <c r="A32" s="21" t="s">
        <v>259</v>
      </c>
      <c r="B32" s="22">
        <v>2</v>
      </c>
      <c r="C32" s="23">
        <f>SUM(B32/ENROLLMENT!$L$31)*100</f>
        <v>2.9167274318214965E-2</v>
      </c>
    </row>
    <row r="33" spans="1:3" s="68" customFormat="1" ht="14.25" customHeight="1" x14ac:dyDescent="0.25">
      <c r="A33" s="21" t="s">
        <v>301</v>
      </c>
      <c r="B33" s="22">
        <v>2</v>
      </c>
      <c r="C33" s="23">
        <f>SUM(B33/ENROLLMENT!$L$31)*100</f>
        <v>2.9167274318214965E-2</v>
      </c>
    </row>
    <row r="34" spans="1:3" s="68" customFormat="1" ht="14.25" customHeight="1" x14ac:dyDescent="0.25">
      <c r="A34" s="21" t="s">
        <v>179</v>
      </c>
      <c r="B34" s="22">
        <v>2</v>
      </c>
      <c r="C34" s="23">
        <f>SUM(B34/ENROLLMENT!$L$31)*100</f>
        <v>2.9167274318214965E-2</v>
      </c>
    </row>
    <row r="35" spans="1:3" s="68" customFormat="1" ht="14.25" customHeight="1" x14ac:dyDescent="0.25">
      <c r="A35" s="21" t="s">
        <v>188</v>
      </c>
      <c r="B35" s="22">
        <v>1</v>
      </c>
      <c r="C35" s="23">
        <f>SUM(B35/ENROLLMENT!$L$31)*100</f>
        <v>1.4583637159107482E-2</v>
      </c>
    </row>
    <row r="36" spans="1:3" s="68" customFormat="1" ht="14.25" customHeight="1" x14ac:dyDescent="0.25">
      <c r="A36" s="21" t="s">
        <v>302</v>
      </c>
      <c r="B36" s="22">
        <v>1</v>
      </c>
      <c r="C36" s="23">
        <f>SUM(B36/ENROLLMENT!$L$31)*100</f>
        <v>1.4583637159107482E-2</v>
      </c>
    </row>
    <row r="37" spans="1:3" s="68" customFormat="1" ht="14.25" customHeight="1" x14ac:dyDescent="0.25">
      <c r="A37" s="21" t="s">
        <v>189</v>
      </c>
      <c r="B37" s="22">
        <v>1</v>
      </c>
      <c r="C37" s="23">
        <f>SUM(B37/ENROLLMENT!$L$31)*100</f>
        <v>1.4583637159107482E-2</v>
      </c>
    </row>
    <row r="38" spans="1:3" s="68" customFormat="1" ht="14.25" customHeight="1" x14ac:dyDescent="0.25">
      <c r="A38" s="21" t="s">
        <v>166</v>
      </c>
      <c r="B38" s="22">
        <v>1</v>
      </c>
      <c r="C38" s="23">
        <f>SUM(B38/ENROLLMENT!$L$31)*100</f>
        <v>1.4583637159107482E-2</v>
      </c>
    </row>
    <row r="39" spans="1:3" s="68" customFormat="1" ht="14.25" customHeight="1" x14ac:dyDescent="0.25">
      <c r="A39" s="21" t="s">
        <v>178</v>
      </c>
      <c r="B39" s="22">
        <v>1</v>
      </c>
      <c r="C39" s="23">
        <f>SUM(B39/ENROLLMENT!$L$31)*100</f>
        <v>1.4583637159107482E-2</v>
      </c>
    </row>
    <row r="40" spans="1:3" s="68" customFormat="1" ht="14.25" customHeight="1" x14ac:dyDescent="0.25">
      <c r="A40" s="21" t="s">
        <v>220</v>
      </c>
      <c r="B40" s="22">
        <v>1</v>
      </c>
      <c r="C40" s="23">
        <f>SUM(B40/ENROLLMENT!$L$31)*100</f>
        <v>1.4583637159107482E-2</v>
      </c>
    </row>
    <row r="41" spans="1:3" s="68" customFormat="1" ht="14.25" customHeight="1" x14ac:dyDescent="0.25">
      <c r="A41" s="21"/>
      <c r="B41" s="22"/>
      <c r="C41" s="23"/>
    </row>
    <row r="42" spans="1:3" s="68" customFormat="1" ht="14.25" customHeight="1" x14ac:dyDescent="0.25">
      <c r="A42" s="21" t="s">
        <v>190</v>
      </c>
      <c r="B42" s="22">
        <v>447</v>
      </c>
      <c r="C42" s="23">
        <f>SUM(B42/ENROLLMENT!$L$31)*100</f>
        <v>6.518885810121045</v>
      </c>
    </row>
    <row r="43" spans="1:3" s="68" customFormat="1" ht="14.25" customHeight="1" x14ac:dyDescent="0.25">
      <c r="A43" s="21" t="s">
        <v>221</v>
      </c>
      <c r="B43" s="24">
        <v>1865</v>
      </c>
      <c r="C43" s="25">
        <f>SUM(B43/ENROLLMENT!$L$31)*100</f>
        <v>27.198483301735454</v>
      </c>
    </row>
    <row r="44" spans="1:3" s="68" customFormat="1" ht="14.25" customHeight="1" x14ac:dyDescent="0.25">
      <c r="A44" s="21"/>
      <c r="B44" s="66">
        <f>SUM(B2:B43)</f>
        <v>6857</v>
      </c>
      <c r="C44" s="65">
        <f>SUM(B44/ENROLLMENT!L31)*100</f>
        <v>100</v>
      </c>
    </row>
    <row r="45" spans="1:3" s="68" customFormat="1" ht="14.25" customHeight="1" x14ac:dyDescent="0.25">
      <c r="A45" s="26"/>
    </row>
    <row r="46" spans="1:3" s="68" customFormat="1" ht="14.25" customHeight="1" x14ac:dyDescent="0.25">
      <c r="A46" s="26"/>
      <c r="B46" s="27"/>
      <c r="C46" s="23"/>
    </row>
    <row r="47" spans="1:3" s="68" customFormat="1" ht="14.25" customHeight="1" x14ac:dyDescent="0.25">
      <c r="A47" s="26"/>
      <c r="B47" s="27"/>
      <c r="C47" s="23"/>
    </row>
    <row r="48" spans="1:3" s="68" customFormat="1" ht="14.25" customHeight="1" x14ac:dyDescent="0.25">
      <c r="A48" s="2"/>
      <c r="B48" s="2"/>
      <c r="C48" s="2"/>
    </row>
    <row r="49" spans="1:3" s="68" customFormat="1" ht="14.25" customHeight="1" x14ac:dyDescent="0.25">
      <c r="A49" s="5"/>
      <c r="B49" s="2"/>
      <c r="C49" s="2"/>
    </row>
    <row r="50" spans="1:3" s="68" customFormat="1" ht="14.25" customHeight="1" x14ac:dyDescent="0.25">
      <c r="A50" s="5"/>
      <c r="B50" s="2"/>
      <c r="C50" s="2"/>
    </row>
    <row r="51" spans="1:3" s="68" customFormat="1" ht="14.25" customHeight="1" x14ac:dyDescent="0.25">
      <c r="A51" s="5"/>
      <c r="B51" s="2"/>
      <c r="C51" s="2"/>
    </row>
    <row r="52" spans="1:3" s="68" customFormat="1" ht="14.25" customHeight="1" x14ac:dyDescent="0.25">
      <c r="A52" s="5"/>
      <c r="B52" s="2"/>
      <c r="C52" s="2"/>
    </row>
    <row r="53" spans="1:3" s="68" customFormat="1" ht="14.25" customHeight="1" x14ac:dyDescent="0.25">
      <c r="A53" s="5"/>
      <c r="B53" s="2"/>
      <c r="C53" s="2"/>
    </row>
    <row r="54" spans="1:3" s="68" customFormat="1" ht="14.25" customHeight="1" x14ac:dyDescent="0.25">
      <c r="A54" s="5"/>
      <c r="B54" s="2"/>
      <c r="C54" s="2"/>
    </row>
    <row r="55" spans="1:3" s="68" customFormat="1" ht="14.25" customHeight="1" x14ac:dyDescent="0.25">
      <c r="A55" s="5"/>
      <c r="B55" s="2"/>
      <c r="C55" s="2"/>
    </row>
    <row r="56" spans="1:3" s="68" customFormat="1" ht="14.25" customHeight="1" x14ac:dyDescent="0.25">
      <c r="A56" s="5"/>
      <c r="B56" s="2"/>
      <c r="C56" s="2"/>
    </row>
    <row r="57" spans="1:3" s="68" customFormat="1" ht="14.25" customHeight="1" x14ac:dyDescent="0.25">
      <c r="A57" s="5"/>
      <c r="B57" s="2"/>
      <c r="C57" s="2"/>
    </row>
    <row r="58" spans="1:3" s="68" customFormat="1" ht="14.25" customHeight="1" x14ac:dyDescent="0.25">
      <c r="A58" s="5"/>
      <c r="B58" s="2"/>
      <c r="C58" s="2"/>
    </row>
    <row r="59" spans="1:3" s="68" customFormat="1" ht="14.25" customHeight="1" x14ac:dyDescent="0.25">
      <c r="A59" s="5"/>
      <c r="B59" s="2"/>
      <c r="C59" s="2"/>
    </row>
    <row r="60" spans="1:3" s="68" customFormat="1" ht="14.25" customHeight="1" x14ac:dyDescent="0.25">
      <c r="A60" s="5"/>
      <c r="B60" s="2"/>
      <c r="C60" s="2"/>
    </row>
    <row r="61" spans="1:3" s="68" customFormat="1" ht="14.25" customHeight="1" x14ac:dyDescent="0.25">
      <c r="A61" s="5"/>
      <c r="B61" s="2"/>
      <c r="C61" s="2"/>
    </row>
    <row r="62" spans="1:3" s="68" customFormat="1" ht="14.25" customHeight="1" x14ac:dyDescent="0.25">
      <c r="A62" s="5"/>
      <c r="B62" s="2"/>
      <c r="C62" s="2"/>
    </row>
    <row r="63" spans="1:3" s="68" customFormat="1" ht="14.25" customHeight="1" x14ac:dyDescent="0.25">
      <c r="A63" s="5"/>
      <c r="B63" s="2"/>
      <c r="C63" s="2"/>
    </row>
    <row r="64" spans="1:3" s="68" customFormat="1" ht="16.7" customHeight="1" x14ac:dyDescent="0.25">
      <c r="A64" s="5"/>
      <c r="B64" s="2"/>
      <c r="C64" s="2"/>
    </row>
    <row r="65" spans="1:4" s="68" customFormat="1" ht="16.7" customHeight="1" x14ac:dyDescent="0.25">
      <c r="A65" s="5"/>
      <c r="B65" s="2"/>
      <c r="C65" s="2"/>
    </row>
    <row r="66" spans="1:4" ht="5.0999999999999996" customHeight="1" x14ac:dyDescent="0.25">
      <c r="A66" s="5"/>
      <c r="D66" s="16"/>
    </row>
    <row r="67" spans="1:4" ht="5.0999999999999996" customHeight="1" x14ac:dyDescent="0.25">
      <c r="A67" s="5"/>
      <c r="D67" s="16"/>
    </row>
    <row r="68" spans="1:4" ht="16.7" customHeight="1" x14ac:dyDescent="0.25">
      <c r="A68" s="5"/>
    </row>
    <row r="69" spans="1:4" ht="16.7" customHeight="1" x14ac:dyDescent="0.25">
      <c r="A69" s="5"/>
    </row>
    <row r="70" spans="1:4" ht="16.7" customHeight="1" x14ac:dyDescent="0.25">
      <c r="A70" s="5"/>
    </row>
    <row r="71" spans="1:4" ht="16.7" customHeight="1" x14ac:dyDescent="0.25">
      <c r="A71" s="5"/>
    </row>
    <row r="72" spans="1:4" ht="16.7" customHeight="1" x14ac:dyDescent="0.25">
      <c r="A72" s="5"/>
    </row>
    <row r="73" spans="1:4" ht="16.7" customHeight="1" x14ac:dyDescent="0.25">
      <c r="A73" s="5"/>
    </row>
    <row r="74" spans="1:4" ht="16.7" customHeight="1" x14ac:dyDescent="0.25">
      <c r="A74" s="5"/>
    </row>
    <row r="75" spans="1:4" ht="16.7" customHeight="1" x14ac:dyDescent="0.25">
      <c r="A75" s="17"/>
    </row>
    <row r="76" spans="1:4" ht="16.7" customHeight="1" x14ac:dyDescent="0.25">
      <c r="A76" s="17"/>
    </row>
    <row r="77" spans="1:4" ht="16.7" customHeight="1" x14ac:dyDescent="0.25"/>
    <row r="78" spans="1:4" ht="16.7" customHeight="1" x14ac:dyDescent="0.25">
      <c r="A78" s="16"/>
      <c r="B78" s="16"/>
      <c r="C78" s="16"/>
    </row>
    <row r="79" spans="1:4" ht="16.7" customHeight="1" x14ac:dyDescent="0.25">
      <c r="A79" s="16"/>
      <c r="B79" s="16"/>
      <c r="C79" s="16"/>
    </row>
    <row r="80" spans="1:4" ht="16.7" customHeight="1" x14ac:dyDescent="0.25"/>
    <row r="81" ht="16.7" customHeight="1" x14ac:dyDescent="0.25"/>
    <row r="82" ht="16.7" customHeight="1" x14ac:dyDescent="0.25"/>
    <row r="83" ht="16.7" customHeight="1" x14ac:dyDescent="0.25"/>
    <row r="84" ht="16.7" customHeight="1" x14ac:dyDescent="0.25"/>
    <row r="85" ht="16.7" customHeight="1" x14ac:dyDescent="0.25"/>
    <row r="86" ht="16.7" customHeight="1" x14ac:dyDescent="0.25"/>
    <row r="87" ht="16.7" customHeight="1" x14ac:dyDescent="0.25"/>
    <row r="88" ht="16.7" customHeight="1" x14ac:dyDescent="0.25"/>
    <row r="89" ht="16.7" customHeight="1" x14ac:dyDescent="0.25"/>
    <row r="90" ht="16.7" customHeight="1" x14ac:dyDescent="0.25"/>
    <row r="91" ht="16.7" customHeight="1" x14ac:dyDescent="0.25"/>
    <row r="92" ht="16.7" customHeight="1" x14ac:dyDescent="0.25"/>
    <row r="93" ht="16.7" customHeight="1" x14ac:dyDescent="0.25"/>
    <row r="94" ht="16.7" customHeight="1" x14ac:dyDescent="0.25"/>
    <row r="95" ht="16.7" customHeight="1" x14ac:dyDescent="0.25"/>
    <row r="96" ht="16.7" customHeight="1" x14ac:dyDescent="0.25"/>
    <row r="97" spans="4:4" ht="16.7" customHeight="1" x14ac:dyDescent="0.25"/>
    <row r="98" spans="4:4" ht="16.7" customHeight="1" x14ac:dyDescent="0.25">
      <c r="D98" s="16"/>
    </row>
    <row r="99" spans="4:4" ht="16.7" customHeight="1" x14ac:dyDescent="0.25"/>
    <row r="100" spans="4:4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76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4"/>
  <sheetViews>
    <sheetView showGridLines="0" view="pageLayout" zoomScaleNormal="100" workbookViewId="0"/>
  </sheetViews>
  <sheetFormatPr defaultRowHeight="15.75" x14ac:dyDescent="0.25"/>
  <cols>
    <col min="1" max="1" width="25.5546875" style="37" customWidth="1"/>
    <col min="2" max="2" width="7.6640625" style="18" customWidth="1"/>
    <col min="3" max="3" width="23.6640625" style="37" customWidth="1"/>
  </cols>
  <sheetData>
    <row r="1" spans="1:3" x14ac:dyDescent="0.25">
      <c r="A1" s="59" t="s">
        <v>35</v>
      </c>
      <c r="B1" s="60" t="s">
        <v>7</v>
      </c>
      <c r="C1" s="60" t="s">
        <v>119</v>
      </c>
    </row>
    <row r="2" spans="1:3" x14ac:dyDescent="0.25">
      <c r="A2" s="32" t="s">
        <v>36</v>
      </c>
      <c r="B2" s="18">
        <v>1675</v>
      </c>
      <c r="C2" s="33">
        <f t="shared" ref="C2:C33" si="0">SUM(B2/$B$54)*100</f>
        <v>25.01867064973861</v>
      </c>
    </row>
    <row r="3" spans="1:3" x14ac:dyDescent="0.25">
      <c r="A3" s="32" t="s">
        <v>44</v>
      </c>
      <c r="B3" s="18">
        <v>644</v>
      </c>
      <c r="C3" s="33">
        <f t="shared" si="0"/>
        <v>9.6191187453323383</v>
      </c>
    </row>
    <row r="4" spans="1:3" x14ac:dyDescent="0.25">
      <c r="A4" s="18" t="s">
        <v>39</v>
      </c>
      <c r="B4" s="18">
        <v>581</v>
      </c>
      <c r="C4" s="33">
        <f t="shared" si="0"/>
        <v>8.6781179985063481</v>
      </c>
    </row>
    <row r="5" spans="1:3" x14ac:dyDescent="0.25">
      <c r="A5" s="34" t="s">
        <v>42</v>
      </c>
      <c r="B5" s="18">
        <v>534</v>
      </c>
      <c r="C5" s="33">
        <f t="shared" si="0"/>
        <v>7.9761015683345784</v>
      </c>
    </row>
    <row r="6" spans="1:3" x14ac:dyDescent="0.25">
      <c r="A6" s="18" t="s">
        <v>37</v>
      </c>
      <c r="B6" s="18">
        <v>455</v>
      </c>
      <c r="C6" s="33">
        <f t="shared" si="0"/>
        <v>6.7961165048543686</v>
      </c>
    </row>
    <row r="7" spans="1:3" x14ac:dyDescent="0.25">
      <c r="A7" s="32" t="s">
        <v>38</v>
      </c>
      <c r="B7" s="18">
        <v>368</v>
      </c>
      <c r="C7" s="33">
        <f t="shared" si="0"/>
        <v>5.4966392830470499</v>
      </c>
    </row>
    <row r="8" spans="1:3" x14ac:dyDescent="0.25">
      <c r="A8" s="32" t="s">
        <v>40</v>
      </c>
      <c r="B8" s="18">
        <v>365</v>
      </c>
      <c r="C8" s="33">
        <f t="shared" si="0"/>
        <v>5.4518297236743845</v>
      </c>
    </row>
    <row r="9" spans="1:3" x14ac:dyDescent="0.25">
      <c r="A9" s="18" t="s">
        <v>43</v>
      </c>
      <c r="B9" s="18">
        <v>337</v>
      </c>
      <c r="C9" s="33">
        <f t="shared" si="0"/>
        <v>5.0336071695294997</v>
      </c>
    </row>
    <row r="10" spans="1:3" x14ac:dyDescent="0.25">
      <c r="A10" s="32" t="s">
        <v>41</v>
      </c>
      <c r="B10" s="18">
        <v>239</v>
      </c>
      <c r="C10" s="33">
        <f t="shared" si="0"/>
        <v>3.5698282300224045</v>
      </c>
    </row>
    <row r="11" spans="1:3" x14ac:dyDescent="0.25">
      <c r="A11" s="32" t="s">
        <v>45</v>
      </c>
      <c r="B11" s="18">
        <v>221</v>
      </c>
      <c r="C11" s="33">
        <f t="shared" si="0"/>
        <v>3.3009708737864081</v>
      </c>
    </row>
    <row r="12" spans="1:3" x14ac:dyDescent="0.25">
      <c r="A12" s="34" t="s">
        <v>103</v>
      </c>
      <c r="B12" s="36">
        <v>159</v>
      </c>
      <c r="C12" s="33">
        <f t="shared" si="0"/>
        <v>2.3749066467513069</v>
      </c>
    </row>
    <row r="13" spans="1:3" x14ac:dyDescent="0.25">
      <c r="A13" s="32" t="s">
        <v>48</v>
      </c>
      <c r="B13" s="18">
        <v>128</v>
      </c>
      <c r="C13" s="33">
        <f t="shared" si="0"/>
        <v>1.9118745332337568</v>
      </c>
    </row>
    <row r="14" spans="1:3" x14ac:dyDescent="0.25">
      <c r="A14" s="18" t="s">
        <v>54</v>
      </c>
      <c r="B14" s="18">
        <v>115</v>
      </c>
      <c r="C14" s="33">
        <f t="shared" si="0"/>
        <v>1.7176997759522032</v>
      </c>
    </row>
    <row r="15" spans="1:3" x14ac:dyDescent="0.25">
      <c r="A15" s="18" t="s">
        <v>46</v>
      </c>
      <c r="B15" s="18">
        <v>108</v>
      </c>
      <c r="C15" s="33">
        <f t="shared" si="0"/>
        <v>1.6131441374159821</v>
      </c>
    </row>
    <row r="16" spans="1:3" x14ac:dyDescent="0.25">
      <c r="A16" s="32" t="s">
        <v>102</v>
      </c>
      <c r="B16" s="18">
        <v>101</v>
      </c>
      <c r="C16" s="33">
        <f t="shared" si="0"/>
        <v>1.5085884988797611</v>
      </c>
    </row>
    <row r="17" spans="1:3" x14ac:dyDescent="0.25">
      <c r="A17" s="18" t="s">
        <v>53</v>
      </c>
      <c r="B17" s="18">
        <v>69</v>
      </c>
      <c r="C17" s="33">
        <f t="shared" si="0"/>
        <v>1.0306198655713219</v>
      </c>
    </row>
    <row r="18" spans="1:3" x14ac:dyDescent="0.25">
      <c r="A18" s="18" t="s">
        <v>51</v>
      </c>
      <c r="B18" s="18">
        <v>63</v>
      </c>
      <c r="C18" s="33">
        <f t="shared" si="0"/>
        <v>0.94100074682598955</v>
      </c>
    </row>
    <row r="19" spans="1:3" x14ac:dyDescent="0.25">
      <c r="A19" s="32" t="s">
        <v>123</v>
      </c>
      <c r="B19" s="18">
        <v>61</v>
      </c>
      <c r="C19" s="33">
        <f t="shared" si="0"/>
        <v>0.9111277072442121</v>
      </c>
    </row>
    <row r="20" spans="1:3" x14ac:dyDescent="0.25">
      <c r="A20" s="32" t="s">
        <v>122</v>
      </c>
      <c r="B20" s="18">
        <v>38</v>
      </c>
      <c r="C20" s="33">
        <f t="shared" si="0"/>
        <v>0.56758775205377143</v>
      </c>
    </row>
    <row r="21" spans="1:3" x14ac:dyDescent="0.25">
      <c r="A21" s="18" t="s">
        <v>52</v>
      </c>
      <c r="B21" s="18">
        <v>38</v>
      </c>
      <c r="C21" s="33">
        <f t="shared" si="0"/>
        <v>0.56758775205377143</v>
      </c>
    </row>
    <row r="22" spans="1:3" x14ac:dyDescent="0.25">
      <c r="A22" s="32" t="s">
        <v>47</v>
      </c>
      <c r="B22" s="18">
        <v>37</v>
      </c>
      <c r="C22" s="33">
        <f t="shared" si="0"/>
        <v>0.55265123226288271</v>
      </c>
    </row>
    <row r="23" spans="1:3" x14ac:dyDescent="0.25">
      <c r="A23" s="32" t="s">
        <v>49</v>
      </c>
      <c r="B23" s="18">
        <v>32</v>
      </c>
      <c r="C23" s="33">
        <f t="shared" si="0"/>
        <v>0.47796863330843919</v>
      </c>
    </row>
    <row r="24" spans="1:3" x14ac:dyDescent="0.25">
      <c r="A24" s="32" t="s">
        <v>105</v>
      </c>
      <c r="B24" s="18">
        <v>30</v>
      </c>
      <c r="C24" s="33">
        <f t="shared" si="0"/>
        <v>0.44809559372666169</v>
      </c>
    </row>
    <row r="25" spans="1:3" x14ac:dyDescent="0.25">
      <c r="A25" s="18" t="s">
        <v>153</v>
      </c>
      <c r="B25" s="18">
        <v>26</v>
      </c>
      <c r="C25" s="33">
        <f t="shared" si="0"/>
        <v>0.38834951456310679</v>
      </c>
    </row>
    <row r="26" spans="1:3" x14ac:dyDescent="0.25">
      <c r="A26" s="18" t="s">
        <v>50</v>
      </c>
      <c r="B26" s="18">
        <v>26</v>
      </c>
      <c r="C26" s="33">
        <f t="shared" si="0"/>
        <v>0.38834951456310679</v>
      </c>
    </row>
    <row r="27" spans="1:3" x14ac:dyDescent="0.25">
      <c r="A27" s="32" t="s">
        <v>227</v>
      </c>
      <c r="B27" s="18">
        <v>23</v>
      </c>
      <c r="C27" s="33">
        <f t="shared" si="0"/>
        <v>0.34353995519044062</v>
      </c>
    </row>
    <row r="28" spans="1:3" x14ac:dyDescent="0.25">
      <c r="A28" s="18" t="s">
        <v>133</v>
      </c>
      <c r="B28" s="18">
        <v>21</v>
      </c>
      <c r="C28" s="33">
        <f t="shared" si="0"/>
        <v>0.31366691560866317</v>
      </c>
    </row>
    <row r="29" spans="1:3" x14ac:dyDescent="0.25">
      <c r="A29" s="18" t="s">
        <v>104</v>
      </c>
      <c r="B29" s="18">
        <v>15</v>
      </c>
      <c r="C29" s="33">
        <f t="shared" si="0"/>
        <v>0.22404779686333084</v>
      </c>
    </row>
    <row r="30" spans="1:3" x14ac:dyDescent="0.25">
      <c r="A30" s="32" t="s">
        <v>135</v>
      </c>
      <c r="B30" s="18">
        <v>15</v>
      </c>
      <c r="C30" s="33">
        <f t="shared" si="0"/>
        <v>0.22404779686333084</v>
      </c>
    </row>
    <row r="31" spans="1:3" x14ac:dyDescent="0.25">
      <c r="A31" s="32" t="s">
        <v>132</v>
      </c>
      <c r="B31" s="18">
        <v>14</v>
      </c>
      <c r="C31" s="33">
        <f t="shared" si="0"/>
        <v>0.20911127707244215</v>
      </c>
    </row>
    <row r="32" spans="1:3" x14ac:dyDescent="0.25">
      <c r="A32" s="32" t="s">
        <v>154</v>
      </c>
      <c r="B32" s="18">
        <v>14</v>
      </c>
      <c r="C32" s="33">
        <f t="shared" si="0"/>
        <v>0.20911127707244215</v>
      </c>
    </row>
    <row r="33" spans="1:3" x14ac:dyDescent="0.25">
      <c r="A33" s="32" t="s">
        <v>240</v>
      </c>
      <c r="B33" s="18">
        <v>13</v>
      </c>
      <c r="C33" s="33">
        <f t="shared" si="0"/>
        <v>0.1941747572815534</v>
      </c>
    </row>
    <row r="34" spans="1:3" x14ac:dyDescent="0.25">
      <c r="A34" s="18" t="s">
        <v>225</v>
      </c>
      <c r="B34" s="18">
        <v>13</v>
      </c>
      <c r="C34" s="33">
        <f t="shared" ref="C34:C65" si="1">SUM(B34/$B$54)*100</f>
        <v>0.1941747572815534</v>
      </c>
    </row>
    <row r="35" spans="1:3" x14ac:dyDescent="0.25">
      <c r="A35" s="32" t="s">
        <v>134</v>
      </c>
      <c r="B35" s="18">
        <v>12</v>
      </c>
      <c r="C35" s="33">
        <f t="shared" si="1"/>
        <v>0.17923823749066467</v>
      </c>
    </row>
    <row r="36" spans="1:3" x14ac:dyDescent="0.25">
      <c r="A36" s="32" t="s">
        <v>226</v>
      </c>
      <c r="B36" s="18">
        <v>11</v>
      </c>
      <c r="C36" s="33">
        <f t="shared" si="1"/>
        <v>0.16430171769977595</v>
      </c>
    </row>
    <row r="37" spans="1:3" x14ac:dyDescent="0.25">
      <c r="A37" s="32" t="s">
        <v>228</v>
      </c>
      <c r="B37" s="18">
        <v>10</v>
      </c>
      <c r="C37" s="33">
        <f t="shared" si="1"/>
        <v>0.14936519790888725</v>
      </c>
    </row>
    <row r="38" spans="1:3" x14ac:dyDescent="0.25">
      <c r="A38" s="32" t="s">
        <v>244</v>
      </c>
      <c r="B38" s="18">
        <v>7</v>
      </c>
      <c r="C38" s="33">
        <f t="shared" si="1"/>
        <v>0.10455563853622107</v>
      </c>
    </row>
    <row r="39" spans="1:3" x14ac:dyDescent="0.25">
      <c r="A39" s="32" t="s">
        <v>241</v>
      </c>
      <c r="B39" s="18">
        <v>7</v>
      </c>
      <c r="C39" s="33">
        <f t="shared" si="1"/>
        <v>0.10455563853622107</v>
      </c>
    </row>
    <row r="40" spans="1:3" x14ac:dyDescent="0.25">
      <c r="A40" s="32" t="s">
        <v>255</v>
      </c>
      <c r="B40" s="18">
        <v>6</v>
      </c>
      <c r="C40" s="33">
        <f t="shared" si="1"/>
        <v>8.9619118745332335E-2</v>
      </c>
    </row>
    <row r="41" spans="1:3" x14ac:dyDescent="0.25">
      <c r="A41" s="32" t="s">
        <v>245</v>
      </c>
      <c r="B41" s="18">
        <v>4</v>
      </c>
      <c r="C41" s="33">
        <f t="shared" si="1"/>
        <v>5.9746079163554899E-2</v>
      </c>
    </row>
    <row r="42" spans="1:3" x14ac:dyDescent="0.25">
      <c r="A42" s="32" t="s">
        <v>248</v>
      </c>
      <c r="B42" s="18">
        <v>4</v>
      </c>
      <c r="C42" s="33">
        <f t="shared" si="1"/>
        <v>5.9746079163554899E-2</v>
      </c>
    </row>
    <row r="43" spans="1:3" x14ac:dyDescent="0.25">
      <c r="A43" s="34" t="s">
        <v>267</v>
      </c>
      <c r="B43" s="18">
        <v>3</v>
      </c>
      <c r="C43" s="33">
        <f t="shared" si="1"/>
        <v>4.4809559372666168E-2</v>
      </c>
    </row>
    <row r="44" spans="1:3" x14ac:dyDescent="0.25">
      <c r="A44" s="32" t="s">
        <v>249</v>
      </c>
      <c r="B44" s="18">
        <v>3</v>
      </c>
      <c r="C44" s="33">
        <f t="shared" si="1"/>
        <v>4.4809559372666168E-2</v>
      </c>
    </row>
    <row r="45" spans="1:3" x14ac:dyDescent="0.25">
      <c r="A45" s="32" t="s">
        <v>266</v>
      </c>
      <c r="B45" s="18">
        <v>2</v>
      </c>
      <c r="C45" s="33">
        <f t="shared" si="1"/>
        <v>2.987303958177745E-2</v>
      </c>
    </row>
    <row r="46" spans="1:3" x14ac:dyDescent="0.25">
      <c r="A46" s="32" t="s">
        <v>246</v>
      </c>
      <c r="B46" s="18">
        <v>2</v>
      </c>
      <c r="C46" s="33">
        <f t="shared" si="1"/>
        <v>2.987303958177745E-2</v>
      </c>
    </row>
    <row r="47" spans="1:3" x14ac:dyDescent="0.25">
      <c r="A47" s="32" t="s">
        <v>268</v>
      </c>
      <c r="B47" s="18">
        <v>2</v>
      </c>
      <c r="C47" s="33">
        <f t="shared" si="1"/>
        <v>2.987303958177745E-2</v>
      </c>
    </row>
    <row r="48" spans="1:3" x14ac:dyDescent="0.25">
      <c r="A48" s="32" t="s">
        <v>242</v>
      </c>
      <c r="B48" s="18">
        <v>2</v>
      </c>
      <c r="C48" s="33">
        <f t="shared" si="1"/>
        <v>2.987303958177745E-2</v>
      </c>
    </row>
    <row r="49" spans="1:3" x14ac:dyDescent="0.25">
      <c r="A49" s="32" t="s">
        <v>243</v>
      </c>
      <c r="B49" s="18">
        <v>1</v>
      </c>
      <c r="C49" s="33">
        <f t="shared" si="1"/>
        <v>1.4936519790888725E-2</v>
      </c>
    </row>
    <row r="50" spans="1:3" x14ac:dyDescent="0.25">
      <c r="A50" s="32" t="s">
        <v>247</v>
      </c>
      <c r="B50" s="18">
        <v>1</v>
      </c>
      <c r="C50" s="33">
        <f t="shared" si="1"/>
        <v>1.4936519790888725E-2</v>
      </c>
    </row>
    <row r="51" spans="1:3" x14ac:dyDescent="0.25">
      <c r="A51" s="32" t="s">
        <v>282</v>
      </c>
      <c r="B51" s="18">
        <v>1</v>
      </c>
      <c r="C51" s="33">
        <f t="shared" si="1"/>
        <v>1.4936519790888725E-2</v>
      </c>
    </row>
    <row r="52" spans="1:3" x14ac:dyDescent="0.25">
      <c r="A52" s="32" t="s">
        <v>281</v>
      </c>
      <c r="B52" s="18">
        <v>1</v>
      </c>
      <c r="C52" s="33">
        <f t="shared" si="1"/>
        <v>1.4936519790888725E-2</v>
      </c>
    </row>
    <row r="53" spans="1:3" x14ac:dyDescent="0.25">
      <c r="A53" s="32" t="s">
        <v>191</v>
      </c>
      <c r="B53" s="35">
        <v>38</v>
      </c>
      <c r="C53" s="67">
        <f t="shared" si="1"/>
        <v>0.56758775205377143</v>
      </c>
    </row>
    <row r="54" spans="1:3" x14ac:dyDescent="0.25">
      <c r="B54" s="78">
        <f>SUM(B2:B53)</f>
        <v>6695</v>
      </c>
      <c r="C54" s="33">
        <f>SUM(C2:C53)</f>
        <v>100.00000000000003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H70"/>
  <sheetViews>
    <sheetView showGridLines="0" view="pageLayout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69" bestFit="1" customWidth="1"/>
    <col min="7" max="7" width="12" bestFit="1" customWidth="1"/>
  </cols>
  <sheetData>
    <row r="1" spans="1:8" x14ac:dyDescent="0.25">
      <c r="A1" s="54" t="s">
        <v>55</v>
      </c>
      <c r="B1" s="42"/>
      <c r="C1" s="55" t="s">
        <v>56</v>
      </c>
      <c r="D1" s="5"/>
      <c r="E1" s="43"/>
      <c r="F1" s="5"/>
    </row>
    <row r="2" spans="1:8" x14ac:dyDescent="0.25">
      <c r="A2" s="56" t="s">
        <v>57</v>
      </c>
      <c r="B2" s="57" t="s">
        <v>7</v>
      </c>
      <c r="C2" s="57" t="s">
        <v>26</v>
      </c>
      <c r="D2" s="5"/>
      <c r="E2" s="43"/>
      <c r="F2" s="5"/>
    </row>
    <row r="3" spans="1:8" x14ac:dyDescent="0.25">
      <c r="A3" s="6" t="s">
        <v>60</v>
      </c>
      <c r="B3" s="5">
        <v>302</v>
      </c>
      <c r="C3" s="10">
        <f t="shared" ref="C3:C24" si="0">SUM(B3/$B$24)*100</f>
        <v>18.029850746268657</v>
      </c>
      <c r="D3" s="5"/>
      <c r="E3" s="43"/>
      <c r="F3" s="5"/>
    </row>
    <row r="4" spans="1:8" x14ac:dyDescent="0.25">
      <c r="A4" s="6" t="s">
        <v>58</v>
      </c>
      <c r="B4" s="5">
        <v>235</v>
      </c>
      <c r="C4" s="10">
        <f t="shared" si="0"/>
        <v>14.029850746268657</v>
      </c>
      <c r="D4" s="5"/>
      <c r="E4" s="43"/>
      <c r="F4" s="5"/>
    </row>
    <row r="5" spans="1:8" x14ac:dyDescent="0.25">
      <c r="A5" s="6" t="s">
        <v>61</v>
      </c>
      <c r="B5" s="5">
        <v>198</v>
      </c>
      <c r="C5" s="10">
        <f t="shared" si="0"/>
        <v>11.82089552238806</v>
      </c>
      <c r="D5" s="5"/>
      <c r="F5" s="5"/>
      <c r="H5" s="10"/>
    </row>
    <row r="6" spans="1:8" x14ac:dyDescent="0.25">
      <c r="A6" s="6" t="s">
        <v>59</v>
      </c>
      <c r="B6" s="5">
        <v>179</v>
      </c>
      <c r="C6" s="10">
        <f t="shared" si="0"/>
        <v>10.686567164179104</v>
      </c>
      <c r="D6" s="5"/>
      <c r="F6" s="5"/>
      <c r="H6" s="10"/>
    </row>
    <row r="7" spans="1:8" x14ac:dyDescent="0.25">
      <c r="A7" s="6" t="s">
        <v>64</v>
      </c>
      <c r="B7" s="5">
        <v>116</v>
      </c>
      <c r="C7" s="10">
        <f t="shared" si="0"/>
        <v>6.9253731343283578</v>
      </c>
      <c r="D7" s="5"/>
      <c r="F7" s="5"/>
      <c r="H7" s="10"/>
    </row>
    <row r="8" spans="1:8" x14ac:dyDescent="0.25">
      <c r="A8" s="6" t="s">
        <v>62</v>
      </c>
      <c r="B8" s="5">
        <v>88</v>
      </c>
      <c r="C8" s="10">
        <f t="shared" si="0"/>
        <v>5.2537313432835822</v>
      </c>
      <c r="D8" s="5"/>
      <c r="F8" s="5"/>
      <c r="H8" s="10"/>
    </row>
    <row r="9" spans="1:8" x14ac:dyDescent="0.25">
      <c r="A9" s="6" t="s">
        <v>63</v>
      </c>
      <c r="B9" s="5">
        <v>84</v>
      </c>
      <c r="C9" s="10">
        <f t="shared" si="0"/>
        <v>5.0149253731343286</v>
      </c>
      <c r="D9" s="5"/>
      <c r="H9" s="10"/>
    </row>
    <row r="10" spans="1:8" x14ac:dyDescent="0.25">
      <c r="A10" s="6" t="s">
        <v>124</v>
      </c>
      <c r="B10" s="5">
        <v>60</v>
      </c>
      <c r="C10" s="10">
        <f t="shared" si="0"/>
        <v>3.5820895522388061</v>
      </c>
      <c r="H10" s="10"/>
    </row>
    <row r="11" spans="1:8" x14ac:dyDescent="0.25">
      <c r="A11" s="6" t="s">
        <v>117</v>
      </c>
      <c r="B11" s="5">
        <v>36</v>
      </c>
      <c r="C11" s="10">
        <f t="shared" si="0"/>
        <v>2.1492537313432836</v>
      </c>
      <c r="F11" s="5"/>
      <c r="H11" s="10"/>
    </row>
    <row r="12" spans="1:8" x14ac:dyDescent="0.25">
      <c r="A12" s="6" t="s">
        <v>121</v>
      </c>
      <c r="B12" s="5">
        <v>27</v>
      </c>
      <c r="C12" s="10">
        <f t="shared" si="0"/>
        <v>1.6119402985074627</v>
      </c>
      <c r="F12" s="5"/>
      <c r="H12" s="10"/>
    </row>
    <row r="13" spans="1:8" x14ac:dyDescent="0.25">
      <c r="A13" s="6" t="s">
        <v>67</v>
      </c>
      <c r="B13" s="5">
        <v>27</v>
      </c>
      <c r="C13" s="10">
        <f t="shared" si="0"/>
        <v>1.6119402985074627</v>
      </c>
      <c r="D13" s="5"/>
      <c r="F13" s="5"/>
      <c r="H13" s="10"/>
    </row>
    <row r="14" spans="1:8" x14ac:dyDescent="0.25">
      <c r="A14" s="6" t="s">
        <v>65</v>
      </c>
      <c r="B14" s="5">
        <v>27</v>
      </c>
      <c r="C14" s="10">
        <f t="shared" si="0"/>
        <v>1.6119402985074627</v>
      </c>
      <c r="D14" s="5"/>
      <c r="F14" s="5"/>
      <c r="H14" s="10"/>
    </row>
    <row r="15" spans="1:8" x14ac:dyDescent="0.25">
      <c r="A15" s="6" t="s">
        <v>68</v>
      </c>
      <c r="B15" s="5">
        <v>22</v>
      </c>
      <c r="C15" s="10">
        <f t="shared" si="0"/>
        <v>1.3134328358208955</v>
      </c>
      <c r="D15" s="5"/>
      <c r="F15" s="5"/>
      <c r="H15" s="10"/>
    </row>
    <row r="16" spans="1:8" x14ac:dyDescent="0.25">
      <c r="A16" s="6" t="s">
        <v>269</v>
      </c>
      <c r="B16" s="5">
        <v>19</v>
      </c>
      <c r="C16" s="10">
        <f t="shared" si="0"/>
        <v>1.1343283582089554</v>
      </c>
      <c r="D16" s="5"/>
      <c r="F16" s="5"/>
      <c r="H16" s="10"/>
    </row>
    <row r="17" spans="1:8" x14ac:dyDescent="0.25">
      <c r="A17" s="6" t="s">
        <v>66</v>
      </c>
      <c r="B17" s="5">
        <v>18</v>
      </c>
      <c r="C17" s="10">
        <f t="shared" si="0"/>
        <v>1.0746268656716418</v>
      </c>
      <c r="D17" s="5"/>
      <c r="F17" s="5"/>
      <c r="H17" s="10"/>
    </row>
    <row r="18" spans="1:8" x14ac:dyDescent="0.25">
      <c r="A18" s="6" t="s">
        <v>303</v>
      </c>
      <c r="B18" s="5">
        <v>14</v>
      </c>
      <c r="C18" s="10">
        <f t="shared" si="0"/>
        <v>0.83582089552238803</v>
      </c>
      <c r="D18" s="5"/>
      <c r="F18" s="5"/>
      <c r="H18" s="10"/>
    </row>
    <row r="19" spans="1:8" x14ac:dyDescent="0.25">
      <c r="A19" s="6" t="s">
        <v>283</v>
      </c>
      <c r="B19" s="5">
        <v>12</v>
      </c>
      <c r="C19" s="10">
        <f t="shared" si="0"/>
        <v>0.71641791044776115</v>
      </c>
      <c r="D19" s="5"/>
      <c r="F19" s="5"/>
      <c r="H19" s="10"/>
    </row>
    <row r="20" spans="1:8" x14ac:dyDescent="0.25">
      <c r="A20" s="6" t="s">
        <v>304</v>
      </c>
      <c r="B20" s="5">
        <v>11</v>
      </c>
      <c r="C20" s="10">
        <f t="shared" si="0"/>
        <v>0.65671641791044777</v>
      </c>
      <c r="D20" s="5"/>
      <c r="F20" s="5"/>
      <c r="H20" s="10"/>
    </row>
    <row r="21" spans="1:8" x14ac:dyDescent="0.25">
      <c r="A21" s="6" t="s">
        <v>305</v>
      </c>
      <c r="B21" s="5">
        <v>10</v>
      </c>
      <c r="C21" s="10">
        <f t="shared" si="0"/>
        <v>0.59701492537313439</v>
      </c>
      <c r="D21" s="5"/>
      <c r="F21" s="5"/>
      <c r="H21" s="10"/>
    </row>
    <row r="22" spans="1:8" x14ac:dyDescent="0.25">
      <c r="A22" s="6" t="s">
        <v>284</v>
      </c>
      <c r="B22" s="5">
        <v>10</v>
      </c>
      <c r="C22" s="10">
        <f t="shared" si="0"/>
        <v>0.59701492537313439</v>
      </c>
      <c r="D22" s="5"/>
      <c r="E22" s="43"/>
      <c r="F22" s="5"/>
      <c r="H22" s="10"/>
    </row>
    <row r="23" spans="1:8" x14ac:dyDescent="0.25">
      <c r="A23" s="6" t="s">
        <v>69</v>
      </c>
      <c r="B23" s="11">
        <v>180</v>
      </c>
      <c r="C23" s="12">
        <f t="shared" si="0"/>
        <v>10.746268656716417</v>
      </c>
      <c r="D23" s="5"/>
      <c r="E23" s="43"/>
      <c r="F23" s="5"/>
      <c r="H23" s="10"/>
    </row>
    <row r="24" spans="1:8" ht="13.5" customHeight="1" x14ac:dyDescent="0.25">
      <c r="B24" s="70">
        <f>SUM(B3:B23)</f>
        <v>1675</v>
      </c>
      <c r="C24" s="10">
        <f t="shared" si="0"/>
        <v>100</v>
      </c>
      <c r="D24" s="5"/>
      <c r="E24" s="43"/>
      <c r="F24" s="5"/>
      <c r="H24" s="10"/>
    </row>
    <row r="25" spans="1:8" x14ac:dyDescent="0.25">
      <c r="A25" s="13" t="s">
        <v>318</v>
      </c>
      <c r="B25" s="5"/>
      <c r="C25" s="5"/>
      <c r="D25" s="5"/>
      <c r="H25" s="10"/>
    </row>
    <row r="26" spans="1:8" x14ac:dyDescent="0.25">
      <c r="A26" s="5"/>
      <c r="B26" s="5"/>
      <c r="C26" s="5"/>
      <c r="D26" s="5"/>
      <c r="H26" s="10"/>
    </row>
    <row r="27" spans="1:8" x14ac:dyDescent="0.25">
      <c r="A27" s="58" t="s">
        <v>70</v>
      </c>
      <c r="B27" s="5"/>
      <c r="C27" s="5"/>
    </row>
    <row r="28" spans="1:8" x14ac:dyDescent="0.25">
      <c r="A28" s="14" t="s">
        <v>285</v>
      </c>
      <c r="B28" s="73">
        <v>2</v>
      </c>
      <c r="C28" s="14" t="s">
        <v>209</v>
      </c>
      <c r="D28" s="14">
        <v>3</v>
      </c>
      <c r="E28" s="5" t="s">
        <v>310</v>
      </c>
      <c r="F28" s="74">
        <v>1</v>
      </c>
    </row>
    <row r="29" spans="1:8" x14ac:dyDescent="0.25">
      <c r="A29" s="14" t="s">
        <v>270</v>
      </c>
      <c r="B29" s="73">
        <v>1</v>
      </c>
      <c r="C29" s="14" t="s">
        <v>193</v>
      </c>
      <c r="D29" s="6">
        <v>10</v>
      </c>
      <c r="E29" s="5" t="s">
        <v>311</v>
      </c>
      <c r="F29" s="74">
        <v>1</v>
      </c>
    </row>
    <row r="30" spans="1:8" x14ac:dyDescent="0.25">
      <c r="A30" s="14" t="s">
        <v>286</v>
      </c>
      <c r="B30" s="73">
        <v>2</v>
      </c>
      <c r="C30" s="14" t="s">
        <v>195</v>
      </c>
      <c r="D30" s="6">
        <v>9</v>
      </c>
      <c r="E30" s="5" t="s">
        <v>291</v>
      </c>
      <c r="F30" s="74">
        <v>1</v>
      </c>
    </row>
    <row r="31" spans="1:8" x14ac:dyDescent="0.25">
      <c r="A31" s="14" t="s">
        <v>194</v>
      </c>
      <c r="B31" s="73">
        <v>2</v>
      </c>
      <c r="C31" s="14" t="s">
        <v>287</v>
      </c>
      <c r="D31" s="6">
        <v>2</v>
      </c>
      <c r="E31" s="5" t="s">
        <v>292</v>
      </c>
      <c r="F31" s="74">
        <v>1</v>
      </c>
    </row>
    <row r="32" spans="1:8" x14ac:dyDescent="0.25">
      <c r="A32" s="14" t="s">
        <v>196</v>
      </c>
      <c r="B32" s="73">
        <v>2</v>
      </c>
      <c r="C32" s="14" t="s">
        <v>250</v>
      </c>
      <c r="D32" s="14">
        <v>1</v>
      </c>
      <c r="E32" s="5" t="s">
        <v>293</v>
      </c>
      <c r="F32" s="74">
        <v>1</v>
      </c>
    </row>
    <row r="33" spans="1:8" x14ac:dyDescent="0.25">
      <c r="A33" s="14" t="s">
        <v>306</v>
      </c>
      <c r="B33" s="73">
        <v>1</v>
      </c>
      <c r="C33" s="14" t="s">
        <v>308</v>
      </c>
      <c r="D33" s="14">
        <v>1</v>
      </c>
      <c r="E33" s="5" t="s">
        <v>273</v>
      </c>
      <c r="F33" s="74">
        <v>2</v>
      </c>
    </row>
    <row r="34" spans="1:8" x14ac:dyDescent="0.25">
      <c r="A34" s="14" t="s">
        <v>198</v>
      </c>
      <c r="B34" s="73">
        <v>2</v>
      </c>
      <c r="C34" s="6" t="s">
        <v>288</v>
      </c>
      <c r="D34" s="14">
        <v>1</v>
      </c>
      <c r="E34" s="5" t="s">
        <v>214</v>
      </c>
      <c r="F34" s="74">
        <v>2</v>
      </c>
    </row>
    <row r="35" spans="1:8" x14ac:dyDescent="0.25">
      <c r="A35" s="14" t="s">
        <v>200</v>
      </c>
      <c r="B35" s="73">
        <v>8</v>
      </c>
      <c r="C35" s="6" t="s">
        <v>197</v>
      </c>
      <c r="D35" s="14">
        <v>1</v>
      </c>
      <c r="E35" s="5" t="s">
        <v>201</v>
      </c>
      <c r="F35" s="74">
        <v>10</v>
      </c>
    </row>
    <row r="36" spans="1:8" x14ac:dyDescent="0.25">
      <c r="A36" s="14" t="s">
        <v>307</v>
      </c>
      <c r="B36" s="73">
        <v>1</v>
      </c>
      <c r="C36" s="14" t="s">
        <v>199</v>
      </c>
      <c r="D36" s="14">
        <v>4</v>
      </c>
      <c r="E36" s="5" t="s">
        <v>294</v>
      </c>
      <c r="F36" s="74">
        <v>1</v>
      </c>
    </row>
    <row r="37" spans="1:8" x14ac:dyDescent="0.25">
      <c r="A37" s="14" t="s">
        <v>229</v>
      </c>
      <c r="B37" s="73">
        <v>2</v>
      </c>
      <c r="C37" s="14" t="s">
        <v>202</v>
      </c>
      <c r="D37" s="14">
        <v>8</v>
      </c>
      <c r="E37" s="5" t="s">
        <v>231</v>
      </c>
      <c r="F37" s="74">
        <v>4</v>
      </c>
    </row>
    <row r="38" spans="1:8" x14ac:dyDescent="0.25">
      <c r="A38" s="14" t="s">
        <v>203</v>
      </c>
      <c r="B38" s="73">
        <v>23</v>
      </c>
      <c r="C38" s="14" t="s">
        <v>257</v>
      </c>
      <c r="D38" s="6">
        <v>7</v>
      </c>
      <c r="E38" s="5" t="s">
        <v>232</v>
      </c>
      <c r="F38" s="28">
        <v>1</v>
      </c>
    </row>
    <row r="39" spans="1:8" x14ac:dyDescent="0.25">
      <c r="A39" s="14" t="s">
        <v>212</v>
      </c>
      <c r="B39" s="73">
        <v>4</v>
      </c>
      <c r="C39" s="14" t="s">
        <v>204</v>
      </c>
      <c r="D39" s="14">
        <v>2</v>
      </c>
      <c r="E39" s="5" t="s">
        <v>252</v>
      </c>
      <c r="F39" s="74">
        <v>1</v>
      </c>
    </row>
    <row r="40" spans="1:8" x14ac:dyDescent="0.25">
      <c r="A40" s="14" t="s">
        <v>205</v>
      </c>
      <c r="B40" s="73">
        <v>1</v>
      </c>
      <c r="C40" s="14" t="s">
        <v>213</v>
      </c>
      <c r="D40" s="14">
        <v>8</v>
      </c>
      <c r="E40" s="5" t="s">
        <v>233</v>
      </c>
      <c r="F40" s="74">
        <v>1</v>
      </c>
    </row>
    <row r="41" spans="1:8" ht="16.5" customHeight="1" x14ac:dyDescent="0.25">
      <c r="A41" s="14" t="s">
        <v>256</v>
      </c>
      <c r="B41" s="73">
        <v>1</v>
      </c>
      <c r="C41" s="5" t="s">
        <v>289</v>
      </c>
      <c r="D41" s="74">
        <v>2</v>
      </c>
      <c r="E41" s="5" t="s">
        <v>295</v>
      </c>
      <c r="F41" s="74">
        <v>1</v>
      </c>
    </row>
    <row r="42" spans="1:8" ht="16.5" customHeight="1" x14ac:dyDescent="0.25">
      <c r="A42" s="14" t="s">
        <v>271</v>
      </c>
      <c r="B42" s="73">
        <v>1</v>
      </c>
      <c r="C42" s="5" t="s">
        <v>251</v>
      </c>
      <c r="D42" s="74">
        <v>1</v>
      </c>
      <c r="E42" s="5" t="s">
        <v>206</v>
      </c>
      <c r="F42" s="74">
        <v>13</v>
      </c>
    </row>
    <row r="43" spans="1:8" x14ac:dyDescent="0.25">
      <c r="A43" s="14" t="s">
        <v>230</v>
      </c>
      <c r="B43" s="73">
        <v>1</v>
      </c>
      <c r="C43" s="5" t="s">
        <v>309</v>
      </c>
      <c r="D43" s="74">
        <v>1</v>
      </c>
      <c r="E43" s="5" t="s">
        <v>208</v>
      </c>
      <c r="F43" s="74">
        <v>1</v>
      </c>
    </row>
    <row r="44" spans="1:8" x14ac:dyDescent="0.25">
      <c r="A44" s="14" t="s">
        <v>272</v>
      </c>
      <c r="B44" s="73">
        <v>1</v>
      </c>
      <c r="C44" s="5" t="s">
        <v>290</v>
      </c>
      <c r="D44" s="74">
        <v>1</v>
      </c>
      <c r="E44" s="14" t="s">
        <v>274</v>
      </c>
      <c r="F44" s="14">
        <v>1</v>
      </c>
    </row>
    <row r="45" spans="1:8" x14ac:dyDescent="0.25">
      <c r="A45" s="14" t="s">
        <v>207</v>
      </c>
      <c r="B45" s="73">
        <v>2</v>
      </c>
      <c r="C45" s="5"/>
      <c r="D45" s="74"/>
    </row>
    <row r="46" spans="1:8" x14ac:dyDescent="0.25">
      <c r="A46" s="14"/>
      <c r="B46" s="73"/>
      <c r="C46" s="5"/>
      <c r="D46" s="74"/>
      <c r="E46" s="79" t="s">
        <v>7</v>
      </c>
      <c r="F46" s="80">
        <f>SUM(B28:B45,D28:D44,F28:F44)</f>
        <v>162</v>
      </c>
    </row>
    <row r="47" spans="1:8" x14ac:dyDescent="0.25">
      <c r="A47" s="5"/>
      <c r="B47" s="28"/>
      <c r="H47" s="10"/>
    </row>
    <row r="48" spans="1:8" x14ac:dyDescent="0.25">
      <c r="A48" s="45" t="s">
        <v>275</v>
      </c>
      <c r="B48" s="5"/>
      <c r="H48" s="10"/>
    </row>
    <row r="49" spans="1:8" x14ac:dyDescent="0.25">
      <c r="A49" s="5" t="s">
        <v>312</v>
      </c>
      <c r="H49" s="10"/>
    </row>
    <row r="50" spans="1:8" x14ac:dyDescent="0.25">
      <c r="A50" s="13"/>
      <c r="B50" s="5"/>
      <c r="H50" s="10"/>
    </row>
    <row r="51" spans="1:8" x14ac:dyDescent="0.25">
      <c r="A51" s="13"/>
      <c r="B51" s="5"/>
      <c r="H51" s="10"/>
    </row>
    <row r="52" spans="1:8" x14ac:dyDescent="0.25">
      <c r="H52" s="10"/>
    </row>
    <row r="53" spans="1:8" x14ac:dyDescent="0.25">
      <c r="H53" s="10"/>
    </row>
    <row r="70" spans="1:1" x14ac:dyDescent="0.25">
      <c r="A70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scale="98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J80"/>
  <sheetViews>
    <sheetView showGridLines="0" view="pageLayout" zoomScaleNormal="115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8.21875" bestFit="1" customWidth="1"/>
    <col min="6" max="6" width="6.77734375" customWidth="1"/>
    <col min="8" max="8" width="15.6640625" customWidth="1"/>
  </cols>
  <sheetData>
    <row r="1" spans="1:9" s="29" customFormat="1" ht="15" x14ac:dyDescent="0.25">
      <c r="A1" s="48" t="s">
        <v>71</v>
      </c>
      <c r="B1" s="44"/>
      <c r="C1" s="44"/>
    </row>
    <row r="2" spans="1:9" s="29" customFormat="1" ht="15" x14ac:dyDescent="0.25">
      <c r="A2" s="48" t="s">
        <v>106</v>
      </c>
      <c r="B2" s="44"/>
      <c r="C2" s="44"/>
      <c r="E2" s="49" t="s">
        <v>107</v>
      </c>
      <c r="F2" s="44"/>
    </row>
    <row r="3" spans="1:9" s="29" customFormat="1" ht="15" x14ac:dyDescent="0.25">
      <c r="A3" s="45" t="s">
        <v>235</v>
      </c>
      <c r="B3" s="44">
        <v>48</v>
      </c>
      <c r="C3" s="44"/>
      <c r="E3" s="45" t="s">
        <v>175</v>
      </c>
      <c r="F3" s="44">
        <v>206</v>
      </c>
    </row>
    <row r="4" spans="1:9" s="29" customFormat="1" ht="15" x14ac:dyDescent="0.25">
      <c r="A4" s="45" t="s">
        <v>180</v>
      </c>
      <c r="B4" s="44">
        <v>21</v>
      </c>
      <c r="C4" s="44"/>
      <c r="E4" s="45" t="s">
        <v>174</v>
      </c>
      <c r="F4" s="44">
        <v>206</v>
      </c>
    </row>
    <row r="5" spans="1:9" s="29" customFormat="1" ht="15" x14ac:dyDescent="0.25">
      <c r="A5" s="45" t="s">
        <v>148</v>
      </c>
      <c r="B5" s="44">
        <v>23</v>
      </c>
      <c r="C5" s="44"/>
      <c r="E5" s="45" t="s">
        <v>83</v>
      </c>
      <c r="F5" s="44">
        <v>138</v>
      </c>
    </row>
    <row r="6" spans="1:9" s="29" customFormat="1" ht="15" x14ac:dyDescent="0.25">
      <c r="A6" s="45" t="s">
        <v>73</v>
      </c>
      <c r="B6" s="44">
        <v>30</v>
      </c>
      <c r="C6" s="44"/>
      <c r="E6" s="45" t="s">
        <v>176</v>
      </c>
      <c r="F6" s="44">
        <v>88</v>
      </c>
    </row>
    <row r="7" spans="1:9" s="29" customFormat="1" ht="15" x14ac:dyDescent="0.25">
      <c r="A7" s="45" t="s">
        <v>181</v>
      </c>
      <c r="B7" s="44">
        <v>17</v>
      </c>
      <c r="C7" s="44"/>
      <c r="E7" s="45" t="s">
        <v>215</v>
      </c>
      <c r="F7" s="50">
        <v>231</v>
      </c>
    </row>
    <row r="8" spans="1:9" s="29" customFormat="1" ht="15" x14ac:dyDescent="0.25">
      <c r="A8" s="45" t="s">
        <v>151</v>
      </c>
      <c r="B8" s="44">
        <v>50</v>
      </c>
      <c r="C8" s="44"/>
      <c r="E8" s="44" t="s">
        <v>145</v>
      </c>
      <c r="F8" s="46">
        <v>453</v>
      </c>
    </row>
    <row r="9" spans="1:9" s="29" customFormat="1" ht="15" x14ac:dyDescent="0.25">
      <c r="A9" s="45" t="s">
        <v>260</v>
      </c>
      <c r="B9" s="44">
        <v>8</v>
      </c>
      <c r="C9" s="44"/>
      <c r="E9" s="49" t="s">
        <v>25</v>
      </c>
      <c r="F9" s="48">
        <f>SUM(F3:F8)</f>
        <v>1322</v>
      </c>
    </row>
    <row r="10" spans="1:9" s="29" customFormat="1" ht="15" x14ac:dyDescent="0.25">
      <c r="A10" s="45" t="s">
        <v>237</v>
      </c>
      <c r="B10" s="44">
        <v>12</v>
      </c>
      <c r="C10" s="44"/>
    </row>
    <row r="11" spans="1:9" s="29" customFormat="1" ht="15" x14ac:dyDescent="0.25">
      <c r="A11" s="45" t="s">
        <v>143</v>
      </c>
      <c r="B11" s="44">
        <v>65</v>
      </c>
      <c r="C11" s="44"/>
    </row>
    <row r="12" spans="1:9" s="29" customFormat="1" ht="15" x14ac:dyDescent="0.25">
      <c r="A12" s="45" t="s">
        <v>74</v>
      </c>
      <c r="B12" s="44">
        <v>275</v>
      </c>
      <c r="C12" s="44"/>
      <c r="E12" s="49" t="s">
        <v>108</v>
      </c>
      <c r="F12" s="44"/>
      <c r="H12" s="53"/>
      <c r="I12" s="53"/>
    </row>
    <row r="13" spans="1:9" s="29" customFormat="1" ht="15" x14ac:dyDescent="0.25">
      <c r="A13" s="45" t="s">
        <v>75</v>
      </c>
      <c r="B13" s="44">
        <v>22</v>
      </c>
      <c r="C13" s="44"/>
      <c r="E13" s="45" t="s">
        <v>316</v>
      </c>
      <c r="F13" s="44">
        <v>4</v>
      </c>
    </row>
    <row r="14" spans="1:9" s="29" customFormat="1" ht="15" x14ac:dyDescent="0.25">
      <c r="A14" s="45" t="s">
        <v>183</v>
      </c>
      <c r="B14" s="44">
        <v>1</v>
      </c>
      <c r="C14" s="44"/>
      <c r="E14" s="45" t="s">
        <v>156</v>
      </c>
      <c r="F14" s="50">
        <v>5</v>
      </c>
    </row>
    <row r="15" spans="1:9" s="29" customFormat="1" ht="15" x14ac:dyDescent="0.25">
      <c r="A15" s="45" t="s">
        <v>276</v>
      </c>
      <c r="B15" s="44">
        <v>13</v>
      </c>
      <c r="C15" s="44"/>
      <c r="E15" s="45" t="s">
        <v>78</v>
      </c>
      <c r="F15" s="50">
        <v>189</v>
      </c>
    </row>
    <row r="16" spans="1:9" s="29" customFormat="1" ht="15" x14ac:dyDescent="0.25">
      <c r="A16" s="45" t="s">
        <v>76</v>
      </c>
      <c r="B16" s="44">
        <v>167</v>
      </c>
      <c r="C16" s="44"/>
      <c r="E16" s="45" t="s">
        <v>85</v>
      </c>
      <c r="F16" s="50">
        <v>19</v>
      </c>
    </row>
    <row r="17" spans="1:6" s="29" customFormat="1" ht="15" x14ac:dyDescent="0.25">
      <c r="A17" s="45" t="s">
        <v>184</v>
      </c>
      <c r="B17" s="44">
        <v>3</v>
      </c>
      <c r="C17" s="44"/>
      <c r="E17" s="44" t="s">
        <v>297</v>
      </c>
      <c r="F17" s="44">
        <v>24</v>
      </c>
    </row>
    <row r="18" spans="1:6" s="29" customFormat="1" ht="15" x14ac:dyDescent="0.25">
      <c r="A18" s="45" t="s">
        <v>144</v>
      </c>
      <c r="B18" s="44">
        <v>47</v>
      </c>
      <c r="C18" s="44"/>
      <c r="E18" s="45" t="s">
        <v>253</v>
      </c>
      <c r="F18" s="50">
        <v>1</v>
      </c>
    </row>
    <row r="19" spans="1:6" s="29" customFormat="1" ht="15" x14ac:dyDescent="0.25">
      <c r="A19" s="45" t="s">
        <v>155</v>
      </c>
      <c r="B19" s="50">
        <v>35</v>
      </c>
      <c r="C19" s="44"/>
      <c r="E19" s="45" t="s">
        <v>96</v>
      </c>
      <c r="F19" s="51">
        <v>50</v>
      </c>
    </row>
    <row r="20" spans="1:6" s="29" customFormat="1" ht="15" x14ac:dyDescent="0.25">
      <c r="A20" s="45" t="s">
        <v>277</v>
      </c>
      <c r="B20" s="44">
        <v>28</v>
      </c>
      <c r="C20" s="44"/>
      <c r="E20" s="49" t="s">
        <v>25</v>
      </c>
      <c r="F20" s="52">
        <f>SUM(F13:F19)</f>
        <v>292</v>
      </c>
    </row>
    <row r="21" spans="1:6" s="29" customFormat="1" ht="15" x14ac:dyDescent="0.25">
      <c r="A21" s="45" t="s">
        <v>211</v>
      </c>
      <c r="B21" s="44">
        <v>22</v>
      </c>
      <c r="C21" s="44"/>
    </row>
    <row r="22" spans="1:6" s="29" customFormat="1" ht="15" x14ac:dyDescent="0.25">
      <c r="A22" s="45" t="s">
        <v>101</v>
      </c>
      <c r="B22" s="44">
        <v>137</v>
      </c>
      <c r="C22" s="44"/>
      <c r="E22" s="49" t="s">
        <v>109</v>
      </c>
      <c r="F22" s="44"/>
    </row>
    <row r="23" spans="1:6" s="29" customFormat="1" ht="15" x14ac:dyDescent="0.25">
      <c r="A23" s="45" t="s">
        <v>185</v>
      </c>
      <c r="B23" s="44">
        <v>2</v>
      </c>
      <c r="C23" s="44"/>
      <c r="E23" s="45" t="s">
        <v>72</v>
      </c>
      <c r="F23" s="44">
        <v>202</v>
      </c>
    </row>
    <row r="24" spans="1:6" s="29" customFormat="1" ht="15" x14ac:dyDescent="0.25">
      <c r="A24" s="45" t="s">
        <v>186</v>
      </c>
      <c r="B24" s="44">
        <v>1</v>
      </c>
      <c r="C24" s="44"/>
      <c r="E24" s="45" t="s">
        <v>261</v>
      </c>
      <c r="F24" s="44">
        <v>299</v>
      </c>
    </row>
    <row r="25" spans="1:6" s="29" customFormat="1" ht="15" x14ac:dyDescent="0.25">
      <c r="A25" s="45" t="s">
        <v>79</v>
      </c>
      <c r="B25" s="44">
        <v>105</v>
      </c>
      <c r="C25" s="44"/>
      <c r="E25" s="45" t="s">
        <v>216</v>
      </c>
      <c r="F25" s="44">
        <v>34</v>
      </c>
    </row>
    <row r="26" spans="1:6" s="29" customFormat="1" ht="15" x14ac:dyDescent="0.25">
      <c r="A26" s="45" t="s">
        <v>313</v>
      </c>
      <c r="B26" s="44">
        <v>28</v>
      </c>
      <c r="C26" s="44"/>
      <c r="E26" s="44" t="s">
        <v>77</v>
      </c>
      <c r="F26" s="44">
        <v>105</v>
      </c>
    </row>
    <row r="27" spans="1:6" s="29" customFormat="1" ht="15" x14ac:dyDescent="0.25">
      <c r="A27" s="45" t="s">
        <v>314</v>
      </c>
      <c r="B27" s="44">
        <v>42</v>
      </c>
      <c r="C27" s="44"/>
      <c r="E27" s="44" t="s">
        <v>138</v>
      </c>
      <c r="F27" s="44">
        <v>154</v>
      </c>
    </row>
    <row r="28" spans="1:6" s="29" customFormat="1" ht="15" x14ac:dyDescent="0.25">
      <c r="A28" s="45" t="s">
        <v>80</v>
      </c>
      <c r="B28" s="44">
        <v>39</v>
      </c>
      <c r="C28" s="44"/>
      <c r="E28" s="44" t="s">
        <v>139</v>
      </c>
      <c r="F28" s="44">
        <v>604</v>
      </c>
    </row>
    <row r="29" spans="1:6" s="29" customFormat="1" ht="15" x14ac:dyDescent="0.25">
      <c r="A29" s="45" t="s">
        <v>152</v>
      </c>
      <c r="B29" s="44">
        <v>262</v>
      </c>
      <c r="C29" s="44"/>
      <c r="E29" s="44" t="s">
        <v>317</v>
      </c>
      <c r="F29" s="44">
        <v>21</v>
      </c>
    </row>
    <row r="30" spans="1:6" s="29" customFormat="1" ht="15" x14ac:dyDescent="0.25">
      <c r="A30" s="45" t="s">
        <v>81</v>
      </c>
      <c r="B30" s="44">
        <v>14</v>
      </c>
      <c r="C30" s="44"/>
      <c r="E30" s="44" t="s">
        <v>262</v>
      </c>
      <c r="F30" s="44">
        <v>24</v>
      </c>
    </row>
    <row r="31" spans="1:6" s="29" customFormat="1" ht="15" x14ac:dyDescent="0.25">
      <c r="A31" s="45" t="s">
        <v>82</v>
      </c>
      <c r="B31" s="44">
        <v>85</v>
      </c>
      <c r="C31" s="44"/>
      <c r="E31" s="44" t="s">
        <v>149</v>
      </c>
      <c r="F31" s="44">
        <v>161</v>
      </c>
    </row>
    <row r="32" spans="1:6" s="29" customFormat="1" ht="15" x14ac:dyDescent="0.25">
      <c r="A32" s="45" t="s">
        <v>146</v>
      </c>
      <c r="B32" s="44">
        <v>70</v>
      </c>
      <c r="C32" s="44"/>
      <c r="E32" s="44" t="s">
        <v>140</v>
      </c>
      <c r="F32" s="44">
        <v>9</v>
      </c>
    </row>
    <row r="33" spans="1:6" s="29" customFormat="1" ht="15" x14ac:dyDescent="0.25">
      <c r="A33" s="45" t="s">
        <v>296</v>
      </c>
      <c r="B33" s="44">
        <v>7</v>
      </c>
      <c r="C33" s="44"/>
      <c r="E33" s="44" t="s">
        <v>141</v>
      </c>
      <c r="F33" s="44">
        <v>479</v>
      </c>
    </row>
    <row r="34" spans="1:6" s="29" customFormat="1" ht="15" x14ac:dyDescent="0.25">
      <c r="A34" s="45" t="s">
        <v>210</v>
      </c>
      <c r="B34" s="44">
        <v>69</v>
      </c>
      <c r="C34" s="44"/>
      <c r="E34" s="44" t="s">
        <v>263</v>
      </c>
      <c r="F34" s="44">
        <v>112</v>
      </c>
    </row>
    <row r="35" spans="1:6" s="29" customFormat="1" ht="15" x14ac:dyDescent="0.25">
      <c r="A35" s="45" t="s">
        <v>84</v>
      </c>
      <c r="B35" s="44">
        <v>28</v>
      </c>
      <c r="C35" s="44"/>
      <c r="E35" s="44" t="s">
        <v>264</v>
      </c>
      <c r="F35" s="35">
        <v>33</v>
      </c>
    </row>
    <row r="36" spans="1:6" s="29" customFormat="1" ht="15" x14ac:dyDescent="0.25">
      <c r="A36" s="45" t="s">
        <v>86</v>
      </c>
      <c r="B36" s="44">
        <v>6</v>
      </c>
      <c r="C36" s="44"/>
      <c r="E36" s="49" t="s">
        <v>25</v>
      </c>
      <c r="F36" s="48">
        <f>SUM(F23:F35)</f>
        <v>2237</v>
      </c>
    </row>
    <row r="37" spans="1:6" s="29" customFormat="1" ht="15" x14ac:dyDescent="0.25">
      <c r="A37" s="45" t="s">
        <v>187</v>
      </c>
      <c r="B37" s="44">
        <v>27</v>
      </c>
      <c r="C37" s="44"/>
    </row>
    <row r="38" spans="1:6" s="29" customFormat="1" ht="15" x14ac:dyDescent="0.25">
      <c r="A38" s="45" t="s">
        <v>87</v>
      </c>
      <c r="B38" s="44">
        <v>12</v>
      </c>
      <c r="C38" s="46"/>
      <c r="E38" s="45" t="s">
        <v>137</v>
      </c>
      <c r="F38" s="71">
        <f>ENROLLMENT!L13</f>
        <v>19</v>
      </c>
    </row>
    <row r="39" spans="1:6" s="29" customFormat="1" ht="15" x14ac:dyDescent="0.25">
      <c r="A39" s="45" t="s">
        <v>170</v>
      </c>
      <c r="B39" s="44">
        <v>69</v>
      </c>
      <c r="C39" s="44"/>
      <c r="E39" s="45" t="s">
        <v>97</v>
      </c>
      <c r="F39" s="44">
        <v>205</v>
      </c>
    </row>
    <row r="40" spans="1:6" s="29" customFormat="1" ht="15" x14ac:dyDescent="0.25">
      <c r="A40" s="45" t="s">
        <v>88</v>
      </c>
      <c r="B40" s="44">
        <v>54</v>
      </c>
      <c r="C40" s="44"/>
      <c r="E40" s="49"/>
      <c r="F40" s="72"/>
    </row>
    <row r="41" spans="1:6" s="29" customFormat="1" ht="15" x14ac:dyDescent="0.25">
      <c r="A41" s="45" t="s">
        <v>89</v>
      </c>
      <c r="B41" s="44">
        <v>25</v>
      </c>
      <c r="C41" s="44"/>
      <c r="E41" s="48" t="s">
        <v>98</v>
      </c>
      <c r="F41" s="44"/>
    </row>
    <row r="42" spans="1:6" s="29" customFormat="1" ht="15" x14ac:dyDescent="0.25">
      <c r="A42" s="45" t="s">
        <v>90</v>
      </c>
      <c r="B42" s="44">
        <v>10</v>
      </c>
      <c r="C42" s="44"/>
      <c r="E42" s="45" t="s">
        <v>120</v>
      </c>
      <c r="F42" s="44">
        <f>ENROLLMENT!L19</f>
        <v>136</v>
      </c>
    </row>
    <row r="43" spans="1:6" s="29" customFormat="1" ht="15" x14ac:dyDescent="0.25">
      <c r="A43" s="45" t="s">
        <v>169</v>
      </c>
      <c r="B43" s="44">
        <v>64</v>
      </c>
      <c r="C43" s="46"/>
      <c r="E43" s="45" t="s">
        <v>125</v>
      </c>
      <c r="F43" s="44">
        <f>ENROLLMENT!L20</f>
        <v>290</v>
      </c>
    </row>
    <row r="44" spans="1:6" s="29" customFormat="1" ht="15.75" customHeight="1" x14ac:dyDescent="0.25">
      <c r="A44" s="45" t="s">
        <v>91</v>
      </c>
      <c r="B44" s="44">
        <v>176</v>
      </c>
      <c r="E44" s="77" t="s">
        <v>158</v>
      </c>
      <c r="F44" s="44">
        <f>ENROLLMENT!L21</f>
        <v>9</v>
      </c>
    </row>
    <row r="45" spans="1:6" s="29" customFormat="1" ht="14.25" customHeight="1" x14ac:dyDescent="0.25">
      <c r="A45" s="45" t="s">
        <v>315</v>
      </c>
      <c r="B45" s="44">
        <v>17</v>
      </c>
      <c r="E45" s="45" t="s">
        <v>223</v>
      </c>
      <c r="F45" s="44">
        <f>ENROLLMENT!L22</f>
        <v>22</v>
      </c>
    </row>
    <row r="46" spans="1:6" s="29" customFormat="1" ht="15" x14ac:dyDescent="0.25">
      <c r="A46" s="45" t="s">
        <v>92</v>
      </c>
      <c r="B46" s="44">
        <v>472</v>
      </c>
      <c r="E46" s="45" t="s">
        <v>126</v>
      </c>
      <c r="F46" s="44">
        <f>ENROLLMENT!L23</f>
        <v>11</v>
      </c>
    </row>
    <row r="47" spans="1:6" s="29" customFormat="1" ht="15" x14ac:dyDescent="0.25">
      <c r="A47" s="45" t="s">
        <v>150</v>
      </c>
      <c r="B47" s="44">
        <v>125</v>
      </c>
      <c r="E47" s="45" t="s">
        <v>99</v>
      </c>
      <c r="F47" s="44">
        <f>ENROLLMENT!L24</f>
        <v>41</v>
      </c>
    </row>
    <row r="48" spans="1:6" s="29" customFormat="1" ht="15" x14ac:dyDescent="0.25">
      <c r="A48" s="45" t="s">
        <v>93</v>
      </c>
      <c r="B48" s="44">
        <v>13</v>
      </c>
      <c r="E48" s="45" t="s">
        <v>100</v>
      </c>
      <c r="F48" s="44">
        <f>ENROLLMENT!L25</f>
        <v>27</v>
      </c>
    </row>
    <row r="49" spans="1:6" x14ac:dyDescent="0.25">
      <c r="A49" s="45" t="s">
        <v>94</v>
      </c>
      <c r="B49" s="44">
        <v>56</v>
      </c>
      <c r="E49" s="45" t="s">
        <v>224</v>
      </c>
      <c r="F49" s="44">
        <f>ENROLLMENT!L26</f>
        <v>8</v>
      </c>
    </row>
    <row r="50" spans="1:6" x14ac:dyDescent="0.25">
      <c r="A50" s="45" t="s">
        <v>95</v>
      </c>
      <c r="B50" s="44">
        <v>23</v>
      </c>
      <c r="E50" s="45" t="s">
        <v>254</v>
      </c>
      <c r="F50" s="44">
        <f>ENROLLMENT!L27</f>
        <v>36</v>
      </c>
    </row>
    <row r="51" spans="1:6" x14ac:dyDescent="0.25">
      <c r="A51" s="45" t="s">
        <v>142</v>
      </c>
      <c r="B51" s="44">
        <v>38</v>
      </c>
      <c r="E51" s="45" t="s">
        <v>177</v>
      </c>
      <c r="F51" s="46">
        <f>ENROLLMENT!L28</f>
        <v>75</v>
      </c>
    </row>
    <row r="52" spans="1:6" x14ac:dyDescent="0.25">
      <c r="A52" s="47" t="s">
        <v>236</v>
      </c>
      <c r="B52" s="46">
        <v>19</v>
      </c>
      <c r="E52" s="49" t="s">
        <v>25</v>
      </c>
      <c r="F52" s="48">
        <f>SUM(F42:F51)</f>
        <v>655</v>
      </c>
    </row>
    <row r="53" spans="1:6" x14ac:dyDescent="0.25">
      <c r="A53" s="49" t="s">
        <v>25</v>
      </c>
      <c r="B53" s="48">
        <f>SUM(B3:B52)</f>
        <v>2982</v>
      </c>
      <c r="E53" s="29"/>
      <c r="F53" s="29"/>
    </row>
    <row r="54" spans="1:6" x14ac:dyDescent="0.25">
      <c r="E54" s="49" t="s">
        <v>118</v>
      </c>
      <c r="F54" s="29"/>
    </row>
    <row r="55" spans="1:6" x14ac:dyDescent="0.25">
      <c r="A55" s="117" t="s">
        <v>278</v>
      </c>
      <c r="B55" s="48"/>
      <c r="E55" s="29"/>
      <c r="F55" s="29"/>
    </row>
    <row r="56" spans="1:6" x14ac:dyDescent="0.25">
      <c r="A56" s="118" t="s">
        <v>279</v>
      </c>
      <c r="B56" s="46">
        <v>147</v>
      </c>
    </row>
    <row r="57" spans="1:6" x14ac:dyDescent="0.25">
      <c r="A57" s="117" t="s">
        <v>25</v>
      </c>
      <c r="B57" s="48">
        <f>B56</f>
        <v>147</v>
      </c>
    </row>
    <row r="68" spans="1:10" x14ac:dyDescent="0.25">
      <c r="C68" s="8"/>
      <c r="J68" s="3"/>
    </row>
    <row r="69" spans="1:10" x14ac:dyDescent="0.25">
      <c r="C69" s="5"/>
    </row>
    <row r="70" spans="1:10" s="3" customFormat="1" x14ac:dyDescent="0.25">
      <c r="A70"/>
      <c r="B70"/>
      <c r="C70" s="9"/>
      <c r="E70"/>
      <c r="F70"/>
      <c r="H70"/>
      <c r="I70"/>
      <c r="J70"/>
    </row>
    <row r="73" spans="1:10" x14ac:dyDescent="0.25">
      <c r="A73" s="7"/>
    </row>
    <row r="74" spans="1:10" x14ac:dyDescent="0.25">
      <c r="A74" s="5"/>
      <c r="B74" s="8"/>
    </row>
    <row r="75" spans="1:10" x14ac:dyDescent="0.25">
      <c r="A75" s="7"/>
      <c r="B75" s="5"/>
    </row>
    <row r="76" spans="1:10" x14ac:dyDescent="0.25">
      <c r="B76" s="9"/>
    </row>
    <row r="80" spans="1:10" x14ac:dyDescent="0.25">
      <c r="E80" s="3"/>
      <c r="F80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87" orientation="portrait" horizontalDpi="4294967292" verticalDpi="300" r:id="rId2"/>
  <headerFooter alignWithMargins="0">
    <oddHeader>&amp;C&amp;"Times New Roman,Bold"&amp;U
ENROLLMENT BY MAJOR&amp;U*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J33"/>
  <sheetViews>
    <sheetView showGridLines="0" view="pageLayout" zoomScale="85" zoomScaleNormal="85" zoomScalePageLayoutView="85" workbookViewId="0"/>
  </sheetViews>
  <sheetFormatPr defaultRowHeight="18.75" x14ac:dyDescent="0.3"/>
  <cols>
    <col min="1" max="1" width="46" customWidth="1"/>
    <col min="5" max="5" width="9.88671875" style="40" bestFit="1" customWidth="1"/>
    <col min="6" max="6" width="9.88671875" customWidth="1"/>
    <col min="10" max="10" width="8.88671875" style="40"/>
  </cols>
  <sheetData>
    <row r="4" spans="1:10" ht="23.25" customHeight="1" x14ac:dyDescent="0.3">
      <c r="C4" s="38" t="s">
        <v>111</v>
      </c>
      <c r="D4" s="81"/>
      <c r="E4" s="82"/>
      <c r="F4" s="64" t="s">
        <v>112</v>
      </c>
      <c r="G4" s="89"/>
      <c r="H4" s="82"/>
      <c r="I4" s="38" t="s">
        <v>7</v>
      </c>
      <c r="J4" s="61"/>
    </row>
    <row r="5" spans="1:10" x14ac:dyDescent="0.3">
      <c r="A5" s="40"/>
      <c r="B5" s="61">
        <v>2022</v>
      </c>
      <c r="C5" s="61">
        <v>2023</v>
      </c>
      <c r="D5" s="83">
        <v>2024</v>
      </c>
      <c r="E5" s="61">
        <v>2022</v>
      </c>
      <c r="F5" s="61">
        <v>2023</v>
      </c>
      <c r="G5" s="83">
        <v>2024</v>
      </c>
      <c r="H5" s="61">
        <v>2022</v>
      </c>
      <c r="I5" s="61">
        <v>2023</v>
      </c>
      <c r="J5" s="115">
        <v>2024</v>
      </c>
    </row>
    <row r="6" spans="1:10" x14ac:dyDescent="0.3">
      <c r="A6" s="38" t="s">
        <v>8</v>
      </c>
      <c r="B6" s="40"/>
      <c r="C6" s="40"/>
      <c r="D6" s="84"/>
      <c r="E6" s="85"/>
      <c r="F6" s="40"/>
      <c r="G6" s="84"/>
      <c r="H6" s="85"/>
      <c r="I6" s="40"/>
    </row>
    <row r="7" spans="1:10" x14ac:dyDescent="0.3">
      <c r="A7" s="39" t="s">
        <v>13</v>
      </c>
      <c r="B7" s="116">
        <v>0</v>
      </c>
      <c r="C7" s="116">
        <v>0</v>
      </c>
      <c r="D7" s="84">
        <f>ENROLLMENT!J6</f>
        <v>0</v>
      </c>
      <c r="E7" s="116">
        <v>17</v>
      </c>
      <c r="F7" s="116">
        <v>16</v>
      </c>
      <c r="G7" s="84">
        <f>ENROLLMENT!K6</f>
        <v>17</v>
      </c>
      <c r="H7" s="85">
        <f t="shared" ref="H7:J8" si="0">B7+E7</f>
        <v>17</v>
      </c>
      <c r="I7" s="40">
        <f t="shared" si="0"/>
        <v>16</v>
      </c>
      <c r="J7" s="40">
        <f t="shared" si="0"/>
        <v>17</v>
      </c>
    </row>
    <row r="8" spans="1:10" x14ac:dyDescent="0.3">
      <c r="A8" s="39" t="s">
        <v>14</v>
      </c>
      <c r="B8" s="115">
        <v>4</v>
      </c>
      <c r="C8" s="115">
        <v>2</v>
      </c>
      <c r="D8" s="83">
        <f>ENROLLMENT!J7</f>
        <v>5</v>
      </c>
      <c r="E8" s="115">
        <v>1260</v>
      </c>
      <c r="F8" s="115">
        <v>1358</v>
      </c>
      <c r="G8" s="83">
        <f>ENROLLMENT!K7</f>
        <v>1323</v>
      </c>
      <c r="H8" s="82">
        <f t="shared" si="0"/>
        <v>1264</v>
      </c>
      <c r="I8" s="61">
        <f t="shared" si="0"/>
        <v>1360</v>
      </c>
      <c r="J8" s="61">
        <f t="shared" si="0"/>
        <v>1328</v>
      </c>
    </row>
    <row r="9" spans="1:10" x14ac:dyDescent="0.3">
      <c r="A9" s="39" t="s">
        <v>15</v>
      </c>
      <c r="B9" s="116">
        <v>4</v>
      </c>
      <c r="C9" s="116">
        <v>2</v>
      </c>
      <c r="D9" s="84">
        <f>SUM(D7:D8)</f>
        <v>5</v>
      </c>
      <c r="E9" s="116">
        <v>1277</v>
      </c>
      <c r="F9" s="116">
        <v>1374</v>
      </c>
      <c r="G9" s="84">
        <f t="shared" ref="G9:J9" si="1">SUM(G7:G8)</f>
        <v>1340</v>
      </c>
      <c r="H9" s="85">
        <f t="shared" si="1"/>
        <v>1281</v>
      </c>
      <c r="I9" s="40">
        <f t="shared" si="1"/>
        <v>1376</v>
      </c>
      <c r="J9" s="40">
        <f t="shared" si="1"/>
        <v>1345</v>
      </c>
    </row>
    <row r="10" spans="1:10" x14ac:dyDescent="0.3">
      <c r="A10" s="40"/>
      <c r="B10" s="116"/>
      <c r="C10" s="116"/>
      <c r="D10" s="84"/>
      <c r="E10" s="116"/>
      <c r="F10" s="116"/>
      <c r="G10" s="84"/>
      <c r="H10" s="85"/>
      <c r="I10" s="40"/>
    </row>
    <row r="11" spans="1:10" x14ac:dyDescent="0.3">
      <c r="A11" s="39" t="s">
        <v>17</v>
      </c>
      <c r="B11" s="116">
        <v>2</v>
      </c>
      <c r="C11" s="116">
        <v>2</v>
      </c>
      <c r="D11" s="84">
        <f>ENROLLMENT!J10</f>
        <v>5</v>
      </c>
      <c r="E11" s="116">
        <v>1215</v>
      </c>
      <c r="F11" s="116">
        <v>1280</v>
      </c>
      <c r="G11" s="84">
        <f>ENROLLMENT!K10</f>
        <v>1419</v>
      </c>
      <c r="H11" s="85">
        <f t="shared" ref="H11:I15" si="2">B11+E11</f>
        <v>1217</v>
      </c>
      <c r="I11" s="40">
        <f t="shared" si="2"/>
        <v>1282</v>
      </c>
      <c r="J11" s="40">
        <f t="shared" ref="J11:J15" si="3">D11+G11</f>
        <v>1424</v>
      </c>
    </row>
    <row r="12" spans="1:10" x14ac:dyDescent="0.3">
      <c r="A12" s="39" t="s">
        <v>18</v>
      </c>
      <c r="B12" s="116">
        <v>5</v>
      </c>
      <c r="C12" s="116">
        <v>9</v>
      </c>
      <c r="D12" s="84">
        <f>ENROLLMENT!J11</f>
        <v>6</v>
      </c>
      <c r="E12" s="116">
        <v>1277</v>
      </c>
      <c r="F12" s="116">
        <v>1292</v>
      </c>
      <c r="G12" s="84">
        <f>ENROLLMENT!K11</f>
        <v>1341</v>
      </c>
      <c r="H12" s="85">
        <f t="shared" si="2"/>
        <v>1282</v>
      </c>
      <c r="I12" s="40">
        <f t="shared" si="2"/>
        <v>1301</v>
      </c>
      <c r="J12" s="40">
        <f t="shared" si="3"/>
        <v>1347</v>
      </c>
    </row>
    <row r="13" spans="1:10" x14ac:dyDescent="0.3">
      <c r="A13" s="39" t="s">
        <v>19</v>
      </c>
      <c r="B13" s="116">
        <v>424</v>
      </c>
      <c r="C13" s="116">
        <v>408</v>
      </c>
      <c r="D13" s="84">
        <f>ENROLLMENT!J12</f>
        <v>421</v>
      </c>
      <c r="E13" s="116">
        <v>1779</v>
      </c>
      <c r="F13" s="116">
        <v>1672</v>
      </c>
      <c r="G13" s="84">
        <f>ENROLLMENT!K12</f>
        <v>1588</v>
      </c>
      <c r="H13" s="85">
        <f t="shared" si="2"/>
        <v>2203</v>
      </c>
      <c r="I13" s="40">
        <f t="shared" si="2"/>
        <v>2080</v>
      </c>
      <c r="J13" s="40">
        <f t="shared" si="3"/>
        <v>2009</v>
      </c>
    </row>
    <row r="14" spans="1:10" x14ac:dyDescent="0.3">
      <c r="A14" s="39" t="s">
        <v>20</v>
      </c>
      <c r="B14" s="116">
        <v>47</v>
      </c>
      <c r="C14" s="116">
        <v>51</v>
      </c>
      <c r="D14" s="84">
        <f>ENROLLMENT!J13</f>
        <v>0</v>
      </c>
      <c r="E14" s="116">
        <v>8</v>
      </c>
      <c r="F14" s="116">
        <v>4</v>
      </c>
      <c r="G14" s="84">
        <f>ENROLLMENT!K13</f>
        <v>19</v>
      </c>
      <c r="H14" s="85">
        <f t="shared" ref="H14" si="4">B14+E14</f>
        <v>55</v>
      </c>
      <c r="I14" s="40">
        <f t="shared" ref="I14" si="5">C14+F14</f>
        <v>55</v>
      </c>
      <c r="J14" s="40">
        <f t="shared" ref="J14" si="6">D14+G14</f>
        <v>19</v>
      </c>
    </row>
    <row r="15" spans="1:10" x14ac:dyDescent="0.3">
      <c r="A15" s="39" t="s">
        <v>265</v>
      </c>
      <c r="B15" s="115">
        <v>0</v>
      </c>
      <c r="C15" s="115">
        <v>0</v>
      </c>
      <c r="D15" s="83">
        <f>ENROLLMENT!J14</f>
        <v>53</v>
      </c>
      <c r="E15" s="115">
        <v>14</v>
      </c>
      <c r="F15" s="115">
        <v>14</v>
      </c>
      <c r="G15" s="83">
        <f>ENROLLMENT!K14</f>
        <v>5</v>
      </c>
      <c r="H15" s="82">
        <f t="shared" si="2"/>
        <v>14</v>
      </c>
      <c r="I15" s="61">
        <f t="shared" si="2"/>
        <v>14</v>
      </c>
      <c r="J15" s="61">
        <f t="shared" si="3"/>
        <v>58</v>
      </c>
    </row>
    <row r="16" spans="1:10" x14ac:dyDescent="0.3">
      <c r="A16" s="41" t="s">
        <v>113</v>
      </c>
      <c r="B16" s="62">
        <v>482</v>
      </c>
      <c r="C16" s="62">
        <v>472</v>
      </c>
      <c r="D16" s="86">
        <f>SUM(D9:D15)</f>
        <v>490</v>
      </c>
      <c r="E16" s="62">
        <v>5570</v>
      </c>
      <c r="F16" s="62">
        <v>5636</v>
      </c>
      <c r="G16" s="86">
        <f t="shared" ref="G16:J16" si="7">SUM(G9:G15)</f>
        <v>5712</v>
      </c>
      <c r="H16" s="87">
        <f t="shared" si="7"/>
        <v>6052</v>
      </c>
      <c r="I16" s="62">
        <f t="shared" si="7"/>
        <v>6108</v>
      </c>
      <c r="J16" s="62">
        <f t="shared" si="7"/>
        <v>6202</v>
      </c>
    </row>
    <row r="17" spans="1:10" x14ac:dyDescent="0.3">
      <c r="A17" s="40"/>
      <c r="B17" s="40"/>
      <c r="C17" s="40"/>
      <c r="D17" s="84"/>
      <c r="F17" s="40"/>
      <c r="G17" s="84"/>
      <c r="H17" s="85"/>
      <c r="I17" s="40"/>
    </row>
    <row r="18" spans="1:10" x14ac:dyDescent="0.3">
      <c r="A18" s="38" t="s">
        <v>22</v>
      </c>
      <c r="B18" s="40"/>
      <c r="C18" s="40"/>
      <c r="D18" s="84"/>
      <c r="F18" s="40"/>
      <c r="G18" s="84"/>
      <c r="H18" s="85"/>
      <c r="I18" s="40"/>
    </row>
    <row r="19" spans="1:10" x14ac:dyDescent="0.3">
      <c r="A19" s="39" t="s">
        <v>120</v>
      </c>
      <c r="B19" s="40">
        <v>0</v>
      </c>
      <c r="C19" s="40">
        <v>0</v>
      </c>
      <c r="D19" s="84">
        <f>ENROLLMENT!J19</f>
        <v>0</v>
      </c>
      <c r="E19" s="116">
        <v>135</v>
      </c>
      <c r="F19" s="116">
        <v>135</v>
      </c>
      <c r="G19" s="84">
        <f>ENROLLMENT!K19</f>
        <v>136</v>
      </c>
      <c r="H19" s="85">
        <f t="shared" ref="H19:J28" si="8">B19+E19</f>
        <v>135</v>
      </c>
      <c r="I19" s="40">
        <f t="shared" si="8"/>
        <v>135</v>
      </c>
      <c r="J19" s="40">
        <f t="shared" si="8"/>
        <v>136</v>
      </c>
    </row>
    <row r="20" spans="1:10" x14ac:dyDescent="0.3">
      <c r="A20" s="39" t="s">
        <v>125</v>
      </c>
      <c r="B20" s="40">
        <v>0</v>
      </c>
      <c r="C20" s="40">
        <v>0</v>
      </c>
      <c r="D20" s="84">
        <f>ENROLLMENT!J20</f>
        <v>0</v>
      </c>
      <c r="E20" s="116">
        <v>290</v>
      </c>
      <c r="F20" s="116">
        <v>299</v>
      </c>
      <c r="G20" s="84">
        <f>ENROLLMENT!K20</f>
        <v>290</v>
      </c>
      <c r="H20" s="85">
        <f t="shared" si="8"/>
        <v>290</v>
      </c>
      <c r="I20" s="40">
        <f t="shared" si="8"/>
        <v>299</v>
      </c>
      <c r="J20" s="40">
        <f t="shared" si="8"/>
        <v>290</v>
      </c>
    </row>
    <row r="21" spans="1:10" x14ac:dyDescent="0.3">
      <c r="A21" s="39" t="s">
        <v>158</v>
      </c>
      <c r="B21" s="40">
        <v>0</v>
      </c>
      <c r="C21" s="40">
        <v>0</v>
      </c>
      <c r="D21" s="84">
        <f>ENROLLMENT!J21</f>
        <v>0</v>
      </c>
      <c r="E21" s="116">
        <v>5</v>
      </c>
      <c r="F21" s="116">
        <v>6</v>
      </c>
      <c r="G21" s="84">
        <f>ENROLLMENT!K21</f>
        <v>9</v>
      </c>
      <c r="H21" s="85">
        <f t="shared" si="8"/>
        <v>5</v>
      </c>
      <c r="I21" s="40">
        <f t="shared" si="8"/>
        <v>6</v>
      </c>
      <c r="J21" s="40">
        <f t="shared" si="8"/>
        <v>9</v>
      </c>
    </row>
    <row r="22" spans="1:10" x14ac:dyDescent="0.3">
      <c r="A22" s="39" t="s">
        <v>223</v>
      </c>
      <c r="B22" s="40">
        <v>0</v>
      </c>
      <c r="C22" s="40">
        <v>0</v>
      </c>
      <c r="D22" s="84">
        <f>ENROLLMENT!J22</f>
        <v>4</v>
      </c>
      <c r="E22" s="116">
        <v>24</v>
      </c>
      <c r="F22" s="116">
        <v>22</v>
      </c>
      <c r="G22" s="84">
        <f>ENROLLMENT!K22</f>
        <v>18</v>
      </c>
      <c r="H22" s="85">
        <f t="shared" si="8"/>
        <v>24</v>
      </c>
      <c r="I22" s="40">
        <f t="shared" si="8"/>
        <v>22</v>
      </c>
      <c r="J22" s="40">
        <f t="shared" si="8"/>
        <v>22</v>
      </c>
    </row>
    <row r="23" spans="1:10" x14ac:dyDescent="0.3">
      <c r="A23" s="39" t="s">
        <v>126</v>
      </c>
      <c r="B23" s="40">
        <v>0</v>
      </c>
      <c r="C23" s="40">
        <v>0</v>
      </c>
      <c r="D23" s="84">
        <f>ENROLLMENT!J23</f>
        <v>0</v>
      </c>
      <c r="E23" s="116">
        <v>14</v>
      </c>
      <c r="F23" s="116">
        <v>10</v>
      </c>
      <c r="G23" s="84">
        <f>ENROLLMENT!K23</f>
        <v>11</v>
      </c>
      <c r="H23" s="85">
        <f t="shared" si="8"/>
        <v>14</v>
      </c>
      <c r="I23" s="40">
        <f t="shared" si="8"/>
        <v>10</v>
      </c>
      <c r="J23" s="40">
        <f t="shared" si="8"/>
        <v>11</v>
      </c>
    </row>
    <row r="24" spans="1:10" x14ac:dyDescent="0.3">
      <c r="A24" s="39" t="s">
        <v>99</v>
      </c>
      <c r="B24" s="116">
        <v>38</v>
      </c>
      <c r="C24" s="116">
        <v>24</v>
      </c>
      <c r="D24" s="84">
        <f>ENROLLMENT!J24</f>
        <v>27</v>
      </c>
      <c r="E24" s="116">
        <v>29</v>
      </c>
      <c r="F24" s="116">
        <v>20</v>
      </c>
      <c r="G24" s="84">
        <f>ENROLLMENT!K24</f>
        <v>14</v>
      </c>
      <c r="H24" s="85">
        <f t="shared" si="8"/>
        <v>67</v>
      </c>
      <c r="I24" s="40">
        <f t="shared" si="8"/>
        <v>44</v>
      </c>
      <c r="J24" s="40">
        <f t="shared" si="8"/>
        <v>41</v>
      </c>
    </row>
    <row r="25" spans="1:10" x14ac:dyDescent="0.3">
      <c r="A25" s="39" t="s">
        <v>100</v>
      </c>
      <c r="B25" s="116">
        <v>29</v>
      </c>
      <c r="C25" s="116">
        <v>28</v>
      </c>
      <c r="D25" s="84">
        <f>ENROLLMENT!J25</f>
        <v>27</v>
      </c>
      <c r="E25" s="116">
        <v>0</v>
      </c>
      <c r="F25" s="116">
        <v>0</v>
      </c>
      <c r="G25" s="84">
        <f>ENROLLMENT!K25</f>
        <v>0</v>
      </c>
      <c r="H25" s="85">
        <f t="shared" si="8"/>
        <v>29</v>
      </c>
      <c r="I25" s="40">
        <f t="shared" si="8"/>
        <v>28</v>
      </c>
      <c r="J25" s="40">
        <f t="shared" si="8"/>
        <v>27</v>
      </c>
    </row>
    <row r="26" spans="1:10" x14ac:dyDescent="0.3">
      <c r="A26" s="39" t="s">
        <v>224</v>
      </c>
      <c r="B26" s="116">
        <v>0</v>
      </c>
      <c r="C26" s="116">
        <v>0</v>
      </c>
      <c r="D26" s="84">
        <f>ENROLLMENT!J26</f>
        <v>1</v>
      </c>
      <c r="E26" s="116">
        <v>8</v>
      </c>
      <c r="F26" s="116">
        <v>4</v>
      </c>
      <c r="G26" s="84">
        <f>ENROLLMENT!K26</f>
        <v>7</v>
      </c>
      <c r="H26" s="85">
        <f t="shared" si="8"/>
        <v>8</v>
      </c>
      <c r="I26" s="40">
        <f t="shared" si="8"/>
        <v>4</v>
      </c>
      <c r="J26" s="40">
        <f t="shared" si="8"/>
        <v>8</v>
      </c>
    </row>
    <row r="27" spans="1:10" x14ac:dyDescent="0.3">
      <c r="A27" s="39" t="s">
        <v>254</v>
      </c>
      <c r="B27" s="116">
        <v>0</v>
      </c>
      <c r="C27" s="116">
        <v>17</v>
      </c>
      <c r="D27" s="84">
        <f>ENROLLMENT!J27</f>
        <v>4</v>
      </c>
      <c r="E27" s="116">
        <v>18</v>
      </c>
      <c r="F27" s="116">
        <v>1</v>
      </c>
      <c r="G27" s="84">
        <f>ENROLLMENT!K27</f>
        <v>32</v>
      </c>
      <c r="H27" s="85">
        <f t="shared" ref="H27" si="9">B27+E27</f>
        <v>18</v>
      </c>
      <c r="I27" s="40">
        <f t="shared" ref="I27:I28" si="10">C27+F27</f>
        <v>18</v>
      </c>
      <c r="J27" s="40">
        <f t="shared" ref="J27" si="11">D27+G27</f>
        <v>36</v>
      </c>
    </row>
    <row r="28" spans="1:10" x14ac:dyDescent="0.3">
      <c r="A28" s="39" t="s">
        <v>177</v>
      </c>
      <c r="B28" s="115">
        <v>0</v>
      </c>
      <c r="C28" s="115">
        <v>0</v>
      </c>
      <c r="D28" s="83">
        <f>ENROLLMENT!J28</f>
        <v>0</v>
      </c>
      <c r="E28" s="115">
        <v>75</v>
      </c>
      <c r="F28" s="115">
        <v>75</v>
      </c>
      <c r="G28" s="83">
        <f>ENROLLMENT!K28</f>
        <v>75</v>
      </c>
      <c r="H28" s="82">
        <f t="shared" si="8"/>
        <v>75</v>
      </c>
      <c r="I28" s="40">
        <f t="shared" si="10"/>
        <v>75</v>
      </c>
      <c r="J28" s="61">
        <f t="shared" si="8"/>
        <v>75</v>
      </c>
    </row>
    <row r="29" spans="1:10" x14ac:dyDescent="0.3">
      <c r="A29" s="41" t="s">
        <v>114</v>
      </c>
      <c r="B29" s="62">
        <f t="shared" ref="B29:J29" si="12">SUM(B19:B28)</f>
        <v>67</v>
      </c>
      <c r="C29" s="62">
        <f t="shared" si="12"/>
        <v>69</v>
      </c>
      <c r="D29" s="86">
        <f t="shared" si="12"/>
        <v>63</v>
      </c>
      <c r="E29" s="62">
        <f t="shared" si="12"/>
        <v>598</v>
      </c>
      <c r="F29" s="62">
        <f t="shared" si="12"/>
        <v>572</v>
      </c>
      <c r="G29" s="86">
        <f t="shared" si="12"/>
        <v>592</v>
      </c>
      <c r="H29" s="87">
        <f t="shared" si="12"/>
        <v>665</v>
      </c>
      <c r="I29" s="62">
        <f t="shared" si="12"/>
        <v>641</v>
      </c>
      <c r="J29" s="62">
        <f t="shared" si="12"/>
        <v>655</v>
      </c>
    </row>
    <row r="30" spans="1:10" x14ac:dyDescent="0.3">
      <c r="A30" s="40"/>
      <c r="B30" s="40"/>
      <c r="C30" s="40"/>
      <c r="D30" s="84"/>
      <c r="F30" s="40"/>
      <c r="G30" s="84"/>
      <c r="H30" s="85"/>
      <c r="I30" s="40"/>
    </row>
    <row r="31" spans="1:10" x14ac:dyDescent="0.3">
      <c r="A31" s="41" t="s">
        <v>115</v>
      </c>
      <c r="B31" s="63">
        <f t="shared" ref="B31:J31" si="13">SUM(B16,B29)</f>
        <v>549</v>
      </c>
      <c r="C31" s="63">
        <f t="shared" si="13"/>
        <v>541</v>
      </c>
      <c r="D31" s="88">
        <f t="shared" si="13"/>
        <v>553</v>
      </c>
      <c r="E31" s="63">
        <f t="shared" si="13"/>
        <v>6168</v>
      </c>
      <c r="F31" s="63">
        <f t="shared" si="13"/>
        <v>6208</v>
      </c>
      <c r="G31" s="88">
        <f t="shared" si="13"/>
        <v>6304</v>
      </c>
      <c r="H31" s="90">
        <f t="shared" si="13"/>
        <v>6717</v>
      </c>
      <c r="I31" s="63">
        <f t="shared" si="13"/>
        <v>6749</v>
      </c>
      <c r="J31" s="63">
        <f t="shared" si="13"/>
        <v>6857</v>
      </c>
    </row>
    <row r="33" spans="1:1" x14ac:dyDescent="0.3">
      <c r="A33" s="39"/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orientation="landscape" r:id="rId2"/>
  <headerFooter alignWithMargins="0">
    <oddHeader>&amp;C&amp;"Times New Roman,Bold"&amp;14PART III
&amp;UENROLLMENT COMPARISON REPORT
2022-2024</oddHeader>
  </headerFooter>
  <ignoredErrors>
    <ignoredError sqref="G16 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pageSetUpPr fitToPage="1"/>
  </sheetPr>
  <dimension ref="A1:J60"/>
  <sheetViews>
    <sheetView showGridLines="0" zoomScaleNormal="100" workbookViewId="0"/>
  </sheetViews>
  <sheetFormatPr defaultRowHeight="15.75" x14ac:dyDescent="0.25"/>
  <cols>
    <col min="1" max="1" width="26.77734375" customWidth="1"/>
    <col min="2" max="3" width="6.88671875" customWidth="1"/>
    <col min="4" max="4" width="7.88671875" bestFit="1" customWidth="1"/>
    <col min="5" max="5" width="6.88671875" customWidth="1"/>
    <col min="6" max="6" width="5.88671875" style="44" customWidth="1"/>
    <col min="7" max="7" width="28.44140625" customWidth="1"/>
    <col min="8" max="8" width="6.88671875" customWidth="1"/>
    <col min="9" max="10" width="6.88671875" style="44" customWidth="1"/>
    <col min="11" max="11" width="8.88671875" customWidth="1"/>
  </cols>
  <sheetData>
    <row r="1" spans="1:10" x14ac:dyDescent="0.25">
      <c r="A1" s="47"/>
      <c r="B1" s="51">
        <v>2022</v>
      </c>
      <c r="C1" s="51">
        <v>2023</v>
      </c>
      <c r="D1" s="51">
        <v>2024</v>
      </c>
      <c r="E1" s="51"/>
      <c r="F1"/>
      <c r="G1" s="29"/>
      <c r="H1" s="51">
        <v>2022</v>
      </c>
      <c r="I1" s="51">
        <v>2023</v>
      </c>
      <c r="J1" s="51">
        <v>2024</v>
      </c>
    </row>
    <row r="2" spans="1:10" x14ac:dyDescent="0.25">
      <c r="A2" s="48" t="s">
        <v>106</v>
      </c>
      <c r="B2" s="44"/>
      <c r="C2" s="44"/>
      <c r="D2" s="44"/>
      <c r="E2" s="44"/>
      <c r="F2" s="29"/>
      <c r="G2" s="49" t="s">
        <v>107</v>
      </c>
      <c r="H2" s="44"/>
    </row>
    <row r="3" spans="1:10" x14ac:dyDescent="0.25">
      <c r="A3" s="45" t="s">
        <v>235</v>
      </c>
      <c r="B3" s="44">
        <v>53</v>
      </c>
      <c r="C3" s="44">
        <v>53</v>
      </c>
      <c r="D3" s="44">
        <v>48</v>
      </c>
      <c r="E3" s="44"/>
      <c r="F3" s="29"/>
      <c r="G3" s="45" t="s">
        <v>175</v>
      </c>
      <c r="H3" s="44">
        <v>248</v>
      </c>
      <c r="I3" s="44">
        <v>238</v>
      </c>
      <c r="J3" s="44">
        <v>206</v>
      </c>
    </row>
    <row r="4" spans="1:10" x14ac:dyDescent="0.25">
      <c r="A4" s="45" t="s">
        <v>180</v>
      </c>
      <c r="B4" s="44">
        <v>28</v>
      </c>
      <c r="C4" s="44">
        <v>25</v>
      </c>
      <c r="D4" s="44">
        <v>21</v>
      </c>
      <c r="E4" s="44"/>
      <c r="F4" s="29"/>
      <c r="G4" s="45" t="s">
        <v>174</v>
      </c>
      <c r="H4" s="44">
        <v>226</v>
      </c>
      <c r="I4" s="44">
        <v>238</v>
      </c>
      <c r="J4" s="44">
        <v>206</v>
      </c>
    </row>
    <row r="5" spans="1:10" x14ac:dyDescent="0.25">
      <c r="A5" s="45" t="s">
        <v>148</v>
      </c>
      <c r="B5" s="44">
        <v>37</v>
      </c>
      <c r="C5" s="44">
        <v>30</v>
      </c>
      <c r="D5" s="44">
        <v>23</v>
      </c>
      <c r="E5" s="44"/>
      <c r="F5" s="29"/>
      <c r="G5" s="45" t="s">
        <v>83</v>
      </c>
      <c r="H5" s="44">
        <v>163</v>
      </c>
      <c r="I5" s="44">
        <v>163</v>
      </c>
      <c r="J5" s="44">
        <v>138</v>
      </c>
    </row>
    <row r="6" spans="1:10" x14ac:dyDescent="0.25">
      <c r="A6" s="45" t="s">
        <v>73</v>
      </c>
      <c r="B6" s="44">
        <v>27</v>
      </c>
      <c r="C6" s="44">
        <v>32</v>
      </c>
      <c r="D6" s="44">
        <v>30</v>
      </c>
      <c r="E6" s="44"/>
      <c r="F6" s="29"/>
      <c r="G6" s="45" t="s">
        <v>176</v>
      </c>
      <c r="H6" s="44">
        <v>126</v>
      </c>
      <c r="I6" s="44">
        <v>122</v>
      </c>
      <c r="J6" s="44">
        <v>88</v>
      </c>
    </row>
    <row r="7" spans="1:10" x14ac:dyDescent="0.25">
      <c r="A7" s="45" t="s">
        <v>181</v>
      </c>
      <c r="B7" s="44">
        <v>14</v>
      </c>
      <c r="C7" s="44">
        <v>18</v>
      </c>
      <c r="D7" s="44">
        <v>17</v>
      </c>
      <c r="E7" s="44"/>
      <c r="F7" s="29"/>
      <c r="G7" s="45" t="s">
        <v>215</v>
      </c>
      <c r="H7" s="44">
        <v>184</v>
      </c>
      <c r="I7" s="44">
        <v>211</v>
      </c>
      <c r="J7" s="44">
        <v>231</v>
      </c>
    </row>
    <row r="8" spans="1:10" x14ac:dyDescent="0.25">
      <c r="A8" s="45" t="s">
        <v>151</v>
      </c>
      <c r="B8" s="44">
        <v>75</v>
      </c>
      <c r="C8" s="44">
        <v>63</v>
      </c>
      <c r="D8" s="44">
        <v>50</v>
      </c>
      <c r="E8" s="44"/>
      <c r="F8" s="29"/>
      <c r="G8" s="45" t="s">
        <v>145</v>
      </c>
      <c r="H8" s="46">
        <v>521</v>
      </c>
      <c r="I8" s="46">
        <v>507</v>
      </c>
      <c r="J8" s="46">
        <v>453</v>
      </c>
    </row>
    <row r="9" spans="1:10" x14ac:dyDescent="0.25">
      <c r="A9" s="45" t="s">
        <v>260</v>
      </c>
      <c r="B9" s="44">
        <v>5</v>
      </c>
      <c r="C9" s="44">
        <v>4</v>
      </c>
      <c r="D9" s="44">
        <v>8</v>
      </c>
      <c r="E9" s="44"/>
      <c r="F9" s="29"/>
      <c r="G9" s="49" t="s">
        <v>25</v>
      </c>
      <c r="H9" s="48">
        <f>SUM(H3:H8)</f>
        <v>1468</v>
      </c>
      <c r="I9" s="48">
        <f>SUM(I3:I8)</f>
        <v>1479</v>
      </c>
      <c r="J9" s="48">
        <f>SUM(J3:J8)</f>
        <v>1322</v>
      </c>
    </row>
    <row r="10" spans="1:10" x14ac:dyDescent="0.25">
      <c r="A10" s="45" t="s">
        <v>237</v>
      </c>
      <c r="B10" s="44">
        <v>4</v>
      </c>
      <c r="C10" s="44">
        <v>6</v>
      </c>
      <c r="D10" s="44">
        <v>12</v>
      </c>
      <c r="E10" s="44"/>
      <c r="F10" s="29"/>
      <c r="G10" s="48"/>
      <c r="H10" s="44"/>
    </row>
    <row r="11" spans="1:10" x14ac:dyDescent="0.25">
      <c r="A11" s="45" t="s">
        <v>143</v>
      </c>
      <c r="B11" s="44">
        <v>64</v>
      </c>
      <c r="C11" s="44">
        <v>62</v>
      </c>
      <c r="D11" s="44">
        <v>65</v>
      </c>
      <c r="E11" s="44"/>
      <c r="F11" s="29"/>
      <c r="G11" s="48" t="s">
        <v>108</v>
      </c>
      <c r="H11" s="44"/>
    </row>
    <row r="12" spans="1:10" x14ac:dyDescent="0.25">
      <c r="A12" s="45" t="s">
        <v>74</v>
      </c>
      <c r="B12" s="44">
        <v>222</v>
      </c>
      <c r="C12" s="44">
        <v>268</v>
      </c>
      <c r="D12" s="44">
        <v>275</v>
      </c>
      <c r="E12" s="44"/>
      <c r="F12" s="29"/>
      <c r="G12" s="45" t="s">
        <v>316</v>
      </c>
      <c r="H12" s="44">
        <v>31</v>
      </c>
      <c r="I12" s="44">
        <v>25</v>
      </c>
      <c r="J12" s="44">
        <v>4</v>
      </c>
    </row>
    <row r="13" spans="1:10" x14ac:dyDescent="0.25">
      <c r="A13" s="45" t="s">
        <v>182</v>
      </c>
      <c r="B13" s="44">
        <v>1</v>
      </c>
      <c r="C13" s="44">
        <v>0</v>
      </c>
      <c r="D13" s="44">
        <v>0</v>
      </c>
      <c r="E13" s="44"/>
      <c r="F13" s="29"/>
      <c r="G13" s="45" t="s">
        <v>156</v>
      </c>
      <c r="H13" s="44">
        <v>14</v>
      </c>
      <c r="I13" s="44">
        <v>10</v>
      </c>
      <c r="J13" s="44">
        <v>5</v>
      </c>
    </row>
    <row r="14" spans="1:10" x14ac:dyDescent="0.25">
      <c r="A14" s="45" t="s">
        <v>75</v>
      </c>
      <c r="B14" s="44">
        <v>20</v>
      </c>
      <c r="C14" s="44">
        <v>24</v>
      </c>
      <c r="D14" s="44">
        <v>22</v>
      </c>
      <c r="E14" s="44"/>
      <c r="F14" s="29"/>
      <c r="G14" s="45" t="s">
        <v>78</v>
      </c>
      <c r="H14" s="44">
        <v>168</v>
      </c>
      <c r="I14" s="44">
        <v>182</v>
      </c>
      <c r="J14" s="44">
        <v>189</v>
      </c>
    </row>
    <row r="15" spans="1:10" x14ac:dyDescent="0.25">
      <c r="A15" s="45" t="s">
        <v>183</v>
      </c>
      <c r="B15" s="44">
        <v>1</v>
      </c>
      <c r="C15" s="44">
        <v>2</v>
      </c>
      <c r="D15" s="44">
        <v>1</v>
      </c>
      <c r="E15" s="44"/>
      <c r="F15" s="29"/>
      <c r="G15" s="45" t="s">
        <v>85</v>
      </c>
      <c r="H15" s="44">
        <v>17</v>
      </c>
      <c r="I15" s="44">
        <v>20</v>
      </c>
      <c r="J15" s="44">
        <v>19</v>
      </c>
    </row>
    <row r="16" spans="1:10" x14ac:dyDescent="0.25">
      <c r="A16" s="45" t="s">
        <v>276</v>
      </c>
      <c r="B16" s="44">
        <v>4</v>
      </c>
      <c r="C16" s="44">
        <v>7</v>
      </c>
      <c r="D16" s="44">
        <v>13</v>
      </c>
      <c r="E16" s="44"/>
      <c r="F16" s="29"/>
      <c r="G16" s="44" t="s">
        <v>297</v>
      </c>
      <c r="H16" s="44">
        <v>0</v>
      </c>
      <c r="I16" s="44">
        <v>6</v>
      </c>
      <c r="J16" s="44">
        <v>24</v>
      </c>
    </row>
    <row r="17" spans="1:10" x14ac:dyDescent="0.25">
      <c r="A17" s="45" t="s">
        <v>76</v>
      </c>
      <c r="B17" s="44">
        <v>166</v>
      </c>
      <c r="C17" s="44">
        <v>171</v>
      </c>
      <c r="D17" s="44">
        <v>167</v>
      </c>
      <c r="E17" s="44"/>
      <c r="F17" s="29"/>
      <c r="G17" s="44" t="s">
        <v>298</v>
      </c>
      <c r="H17" s="44">
        <v>0</v>
      </c>
      <c r="I17" s="44">
        <v>1</v>
      </c>
      <c r="J17" s="44">
        <v>0</v>
      </c>
    </row>
    <row r="18" spans="1:10" x14ac:dyDescent="0.25">
      <c r="A18" s="45" t="s">
        <v>184</v>
      </c>
      <c r="B18" s="44">
        <v>5</v>
      </c>
      <c r="C18" s="44">
        <v>2</v>
      </c>
      <c r="D18" s="44">
        <v>3</v>
      </c>
      <c r="E18" s="44"/>
      <c r="F18" s="29"/>
      <c r="G18" s="45" t="s">
        <v>253</v>
      </c>
      <c r="H18" s="44">
        <v>3</v>
      </c>
      <c r="I18" s="44">
        <v>1</v>
      </c>
      <c r="J18" s="44">
        <v>1</v>
      </c>
    </row>
    <row r="19" spans="1:10" x14ac:dyDescent="0.25">
      <c r="A19" s="45" t="s">
        <v>144</v>
      </c>
      <c r="B19" s="44">
        <v>53</v>
      </c>
      <c r="C19" s="44">
        <v>50</v>
      </c>
      <c r="D19" s="44">
        <v>47</v>
      </c>
      <c r="E19" s="44"/>
      <c r="F19" s="29"/>
      <c r="G19" s="45" t="s">
        <v>96</v>
      </c>
      <c r="H19" s="46">
        <v>42</v>
      </c>
      <c r="I19" s="46">
        <v>54</v>
      </c>
      <c r="J19" s="46">
        <v>50</v>
      </c>
    </row>
    <row r="20" spans="1:10" x14ac:dyDescent="0.25">
      <c r="A20" s="45" t="s">
        <v>155</v>
      </c>
      <c r="B20" s="44">
        <v>31</v>
      </c>
      <c r="C20" s="44">
        <v>32</v>
      </c>
      <c r="D20" s="44">
        <v>35</v>
      </c>
      <c r="E20" s="44"/>
      <c r="F20" s="29"/>
      <c r="G20" s="48" t="s">
        <v>25</v>
      </c>
      <c r="H20" s="48">
        <v>275</v>
      </c>
      <c r="I20" s="48">
        <v>299</v>
      </c>
      <c r="J20" s="48">
        <f>SUM(J12:J19)</f>
        <v>292</v>
      </c>
    </row>
    <row r="21" spans="1:10" x14ac:dyDescent="0.25">
      <c r="A21" s="45" t="s">
        <v>277</v>
      </c>
      <c r="B21" s="44">
        <v>5</v>
      </c>
      <c r="C21" s="44">
        <v>16</v>
      </c>
      <c r="D21" s="44">
        <v>28</v>
      </c>
      <c r="E21" s="44"/>
      <c r="F21" s="29"/>
      <c r="G21" s="49"/>
      <c r="H21" s="44"/>
    </row>
    <row r="22" spans="1:10" x14ac:dyDescent="0.25">
      <c r="A22" s="45" t="s">
        <v>211</v>
      </c>
      <c r="B22" s="44">
        <v>21</v>
      </c>
      <c r="C22" s="44">
        <v>20</v>
      </c>
      <c r="D22" s="44">
        <v>22</v>
      </c>
      <c r="E22" s="44"/>
      <c r="F22" s="29"/>
      <c r="G22" s="49" t="s">
        <v>109</v>
      </c>
      <c r="H22" s="44"/>
    </row>
    <row r="23" spans="1:10" x14ac:dyDescent="0.25">
      <c r="A23" s="45" t="s">
        <v>101</v>
      </c>
      <c r="B23" s="44">
        <v>95</v>
      </c>
      <c r="C23" s="44">
        <v>115</v>
      </c>
      <c r="D23" s="44">
        <v>137</v>
      </c>
      <c r="E23" s="44"/>
      <c r="F23" s="29"/>
      <c r="G23" s="45" t="s">
        <v>72</v>
      </c>
      <c r="H23" s="44">
        <v>146</v>
      </c>
      <c r="I23" s="44">
        <v>146</v>
      </c>
      <c r="J23" s="44">
        <v>202</v>
      </c>
    </row>
    <row r="24" spans="1:10" x14ac:dyDescent="0.25">
      <c r="A24" s="45" t="s">
        <v>185</v>
      </c>
      <c r="B24" s="44">
        <v>2</v>
      </c>
      <c r="C24" s="44">
        <v>1</v>
      </c>
      <c r="D24" s="44">
        <v>2</v>
      </c>
      <c r="E24" s="44"/>
      <c r="F24" s="29"/>
      <c r="G24" s="44" t="s">
        <v>261</v>
      </c>
      <c r="H24" s="44">
        <v>144</v>
      </c>
      <c r="I24" s="44">
        <v>258</v>
      </c>
      <c r="J24" s="44">
        <v>299</v>
      </c>
    </row>
    <row r="25" spans="1:10" x14ac:dyDescent="0.25">
      <c r="A25" s="45" t="s">
        <v>186</v>
      </c>
      <c r="B25" s="44">
        <v>5</v>
      </c>
      <c r="C25" s="44">
        <v>4</v>
      </c>
      <c r="D25" s="44">
        <v>1</v>
      </c>
      <c r="E25" s="44"/>
      <c r="F25" s="29"/>
      <c r="G25" s="44" t="s">
        <v>216</v>
      </c>
      <c r="H25" s="44">
        <v>45</v>
      </c>
      <c r="I25" s="44">
        <v>41</v>
      </c>
      <c r="J25" s="44">
        <v>34</v>
      </c>
    </row>
    <row r="26" spans="1:10" x14ac:dyDescent="0.25">
      <c r="A26" s="45" t="s">
        <v>79</v>
      </c>
      <c r="B26" s="44">
        <v>91</v>
      </c>
      <c r="C26" s="44">
        <v>91</v>
      </c>
      <c r="D26" s="44">
        <v>105</v>
      </c>
      <c r="E26" s="44"/>
      <c r="F26" s="29"/>
      <c r="G26" s="44" t="s">
        <v>77</v>
      </c>
      <c r="H26" s="44">
        <v>110</v>
      </c>
      <c r="I26" s="44">
        <v>100</v>
      </c>
      <c r="J26" s="44">
        <v>105</v>
      </c>
    </row>
    <row r="27" spans="1:10" x14ac:dyDescent="0.25">
      <c r="A27" s="45" t="s">
        <v>313</v>
      </c>
      <c r="B27" s="44">
        <v>29</v>
      </c>
      <c r="C27" s="44">
        <v>36</v>
      </c>
      <c r="D27" s="44">
        <v>28</v>
      </c>
      <c r="E27" s="44"/>
      <c r="F27" s="29"/>
      <c r="G27" s="44" t="s">
        <v>138</v>
      </c>
      <c r="H27" s="44">
        <v>133</v>
      </c>
      <c r="I27" s="44">
        <v>136</v>
      </c>
      <c r="J27" s="44">
        <v>154</v>
      </c>
    </row>
    <row r="28" spans="1:10" x14ac:dyDescent="0.25">
      <c r="A28" s="45" t="s">
        <v>314</v>
      </c>
      <c r="B28" s="44">
        <v>25</v>
      </c>
      <c r="C28" s="44">
        <v>43</v>
      </c>
      <c r="D28" s="44">
        <v>42</v>
      </c>
      <c r="E28" s="44"/>
      <c r="F28" s="29"/>
      <c r="G28" s="44" t="s">
        <v>139</v>
      </c>
      <c r="H28" s="44">
        <v>542</v>
      </c>
      <c r="I28" s="44">
        <v>579</v>
      </c>
      <c r="J28" s="44">
        <v>604</v>
      </c>
    </row>
    <row r="29" spans="1:10" x14ac:dyDescent="0.25">
      <c r="A29" s="45" t="s">
        <v>80</v>
      </c>
      <c r="B29" s="44">
        <v>37</v>
      </c>
      <c r="C29" s="44">
        <v>39</v>
      </c>
      <c r="D29" s="44">
        <v>39</v>
      </c>
      <c r="E29" s="44"/>
      <c r="F29" s="29"/>
      <c r="G29" s="44" t="s">
        <v>317</v>
      </c>
      <c r="H29" s="44">
        <v>0</v>
      </c>
      <c r="I29" s="44">
        <v>0</v>
      </c>
      <c r="J29" s="44">
        <v>21</v>
      </c>
    </row>
    <row r="30" spans="1:10" x14ac:dyDescent="0.25">
      <c r="A30" s="45" t="s">
        <v>152</v>
      </c>
      <c r="B30" s="44">
        <v>212</v>
      </c>
      <c r="C30" s="44">
        <v>248</v>
      </c>
      <c r="D30" s="44">
        <v>262</v>
      </c>
      <c r="E30" s="44"/>
      <c r="F30" s="29"/>
      <c r="G30" s="44" t="s">
        <v>262</v>
      </c>
      <c r="H30" s="44">
        <v>23</v>
      </c>
      <c r="I30" s="44">
        <v>30</v>
      </c>
      <c r="J30" s="44">
        <v>24</v>
      </c>
    </row>
    <row r="31" spans="1:10" x14ac:dyDescent="0.25">
      <c r="A31" s="45" t="s">
        <v>81</v>
      </c>
      <c r="B31" s="44">
        <v>10</v>
      </c>
      <c r="C31" s="44">
        <v>11</v>
      </c>
      <c r="D31" s="44">
        <v>14</v>
      </c>
      <c r="E31" s="44"/>
      <c r="F31" s="29"/>
      <c r="G31" s="44" t="s">
        <v>149</v>
      </c>
      <c r="H31" s="44">
        <v>183</v>
      </c>
      <c r="I31" s="44">
        <v>158</v>
      </c>
      <c r="J31" s="44">
        <v>161</v>
      </c>
    </row>
    <row r="32" spans="1:10" x14ac:dyDescent="0.25">
      <c r="A32" s="45" t="s">
        <v>82</v>
      </c>
      <c r="B32" s="44">
        <v>60</v>
      </c>
      <c r="C32" s="44">
        <v>81</v>
      </c>
      <c r="D32" s="44">
        <v>85</v>
      </c>
      <c r="E32" s="44"/>
      <c r="F32" s="29"/>
      <c r="G32" s="44" t="s">
        <v>157</v>
      </c>
      <c r="H32" s="44">
        <v>1</v>
      </c>
      <c r="I32" s="44">
        <v>0</v>
      </c>
      <c r="J32" s="44">
        <v>0</v>
      </c>
    </row>
    <row r="33" spans="1:10" x14ac:dyDescent="0.25">
      <c r="A33" s="45" t="s">
        <v>146</v>
      </c>
      <c r="B33" s="44">
        <v>92</v>
      </c>
      <c r="C33" s="44">
        <v>77</v>
      </c>
      <c r="D33" s="44">
        <v>70</v>
      </c>
      <c r="E33" s="44"/>
      <c r="F33" s="29"/>
      <c r="G33" s="44" t="s">
        <v>140</v>
      </c>
      <c r="H33" s="44">
        <v>97</v>
      </c>
      <c r="I33" s="44">
        <v>29</v>
      </c>
      <c r="J33" s="44">
        <v>9</v>
      </c>
    </row>
    <row r="34" spans="1:10" x14ac:dyDescent="0.25">
      <c r="A34" s="45" t="s">
        <v>296</v>
      </c>
      <c r="B34" s="44">
        <v>2</v>
      </c>
      <c r="C34" s="44">
        <v>5</v>
      </c>
      <c r="D34" s="44">
        <v>7</v>
      </c>
      <c r="E34" s="44"/>
      <c r="F34" s="29"/>
      <c r="G34" s="44" t="s">
        <v>141</v>
      </c>
      <c r="H34" s="44">
        <v>459</v>
      </c>
      <c r="I34" s="44">
        <v>467</v>
      </c>
      <c r="J34" s="44">
        <v>479</v>
      </c>
    </row>
    <row r="35" spans="1:10" x14ac:dyDescent="0.25">
      <c r="A35" s="45" t="s">
        <v>210</v>
      </c>
      <c r="B35" s="44">
        <v>92</v>
      </c>
      <c r="C35" s="44">
        <v>74</v>
      </c>
      <c r="D35" s="44">
        <v>69</v>
      </c>
      <c r="E35" s="44"/>
      <c r="F35" s="29"/>
      <c r="G35" s="44" t="s">
        <v>263</v>
      </c>
      <c r="H35" s="44">
        <v>83</v>
      </c>
      <c r="I35" s="44">
        <v>105</v>
      </c>
      <c r="J35" s="44">
        <v>112</v>
      </c>
    </row>
    <row r="36" spans="1:10" x14ac:dyDescent="0.25">
      <c r="A36" s="45" t="s">
        <v>84</v>
      </c>
      <c r="B36" s="44">
        <v>22</v>
      </c>
      <c r="C36" s="44">
        <v>27</v>
      </c>
      <c r="D36" s="44">
        <v>28</v>
      </c>
      <c r="E36" s="44"/>
      <c r="F36" s="29"/>
      <c r="G36" s="44" t="s">
        <v>264</v>
      </c>
      <c r="H36" s="46">
        <v>10</v>
      </c>
      <c r="I36" s="46">
        <v>28</v>
      </c>
      <c r="J36" s="46">
        <v>33</v>
      </c>
    </row>
    <row r="37" spans="1:10" x14ac:dyDescent="0.25">
      <c r="A37" s="45" t="s">
        <v>86</v>
      </c>
      <c r="B37" s="44">
        <v>3</v>
      </c>
      <c r="C37" s="44">
        <v>5</v>
      </c>
      <c r="D37" s="44">
        <v>6</v>
      </c>
      <c r="E37" s="44"/>
      <c r="F37" s="29"/>
      <c r="G37" s="48" t="s">
        <v>25</v>
      </c>
      <c r="H37" s="48">
        <f>SUM(H23:H36)</f>
        <v>1976</v>
      </c>
      <c r="I37" s="48">
        <f>SUM(I23:I36)</f>
        <v>2077</v>
      </c>
      <c r="J37" s="48">
        <f>SUM(J23:J36)</f>
        <v>2237</v>
      </c>
    </row>
    <row r="38" spans="1:10" x14ac:dyDescent="0.25">
      <c r="A38" s="45" t="s">
        <v>187</v>
      </c>
      <c r="B38" s="44">
        <v>34</v>
      </c>
      <c r="C38" s="44">
        <v>28</v>
      </c>
      <c r="D38" s="44">
        <v>27</v>
      </c>
      <c r="E38" s="44"/>
      <c r="F38" s="29"/>
      <c r="G38" s="45"/>
      <c r="H38" s="44"/>
    </row>
    <row r="39" spans="1:10" x14ac:dyDescent="0.25">
      <c r="A39" s="45" t="s">
        <v>87</v>
      </c>
      <c r="B39" s="44">
        <v>11</v>
      </c>
      <c r="C39" s="44">
        <v>7</v>
      </c>
      <c r="D39" s="44">
        <v>12</v>
      </c>
      <c r="E39" s="44"/>
      <c r="F39" s="29"/>
      <c r="G39" s="45" t="s">
        <v>137</v>
      </c>
      <c r="H39" s="44">
        <v>55</v>
      </c>
      <c r="I39" s="44">
        <v>19</v>
      </c>
      <c r="J39" s="44">
        <v>19</v>
      </c>
    </row>
    <row r="40" spans="1:10" x14ac:dyDescent="0.25">
      <c r="A40" s="45" t="s">
        <v>170</v>
      </c>
      <c r="B40" s="44">
        <v>81</v>
      </c>
      <c r="C40" s="44">
        <v>77</v>
      </c>
      <c r="D40" s="44">
        <v>69</v>
      </c>
      <c r="E40" s="44"/>
      <c r="F40" s="29"/>
      <c r="G40" s="44" t="s">
        <v>97</v>
      </c>
      <c r="H40" s="44">
        <v>335</v>
      </c>
      <c r="I40" s="44">
        <v>192</v>
      </c>
      <c r="J40" s="44">
        <v>205</v>
      </c>
    </row>
    <row r="41" spans="1:10" x14ac:dyDescent="0.25">
      <c r="A41" s="45" t="s">
        <v>88</v>
      </c>
      <c r="B41" s="44">
        <v>73</v>
      </c>
      <c r="C41" s="44">
        <v>61</v>
      </c>
      <c r="D41" s="44">
        <v>54</v>
      </c>
      <c r="E41" s="44"/>
      <c r="F41" s="29"/>
      <c r="G41" s="48"/>
      <c r="H41" s="44"/>
    </row>
    <row r="42" spans="1:10" x14ac:dyDescent="0.25">
      <c r="A42" s="45" t="s">
        <v>89</v>
      </c>
      <c r="B42" s="44">
        <v>22</v>
      </c>
      <c r="C42" s="44">
        <v>20</v>
      </c>
      <c r="D42" s="44">
        <v>25</v>
      </c>
      <c r="E42" s="44"/>
      <c r="F42" s="29"/>
      <c r="G42" s="48" t="s">
        <v>110</v>
      </c>
      <c r="H42" s="44"/>
    </row>
    <row r="43" spans="1:10" x14ac:dyDescent="0.25">
      <c r="A43" s="45" t="s">
        <v>90</v>
      </c>
      <c r="B43" s="44">
        <v>9</v>
      </c>
      <c r="C43" s="44">
        <v>10</v>
      </c>
      <c r="D43" s="44">
        <v>10</v>
      </c>
      <c r="E43" s="44"/>
      <c r="F43" s="29"/>
      <c r="G43" s="44" t="s">
        <v>120</v>
      </c>
      <c r="H43" s="44">
        <v>135</v>
      </c>
      <c r="I43" s="44">
        <v>135</v>
      </c>
      <c r="J43" s="44">
        <v>136</v>
      </c>
    </row>
    <row r="44" spans="1:10" x14ac:dyDescent="0.25">
      <c r="A44" s="45" t="s">
        <v>169</v>
      </c>
      <c r="B44" s="44">
        <v>63</v>
      </c>
      <c r="C44" s="44">
        <v>65</v>
      </c>
      <c r="D44" s="44">
        <v>64</v>
      </c>
      <c r="E44" s="44"/>
      <c r="F44"/>
      <c r="G44" s="45" t="s">
        <v>125</v>
      </c>
      <c r="H44" s="44">
        <v>290</v>
      </c>
      <c r="I44" s="44">
        <v>299</v>
      </c>
      <c r="J44" s="44">
        <v>290</v>
      </c>
    </row>
    <row r="45" spans="1:10" x14ac:dyDescent="0.25">
      <c r="A45" s="45" t="s">
        <v>91</v>
      </c>
      <c r="B45" s="44">
        <v>233</v>
      </c>
      <c r="C45" s="44">
        <v>217</v>
      </c>
      <c r="D45" s="44">
        <v>176</v>
      </c>
      <c r="E45" s="44"/>
      <c r="F45"/>
      <c r="G45" s="76" t="s">
        <v>158</v>
      </c>
      <c r="H45" s="44">
        <v>5</v>
      </c>
      <c r="I45" s="44">
        <v>6</v>
      </c>
      <c r="J45" s="44">
        <v>9</v>
      </c>
    </row>
    <row r="46" spans="1:10" x14ac:dyDescent="0.25">
      <c r="A46" s="45" t="s">
        <v>315</v>
      </c>
      <c r="B46" s="44">
        <v>18</v>
      </c>
      <c r="C46" s="44">
        <v>26</v>
      </c>
      <c r="D46" s="44">
        <v>17</v>
      </c>
      <c r="E46" s="44"/>
      <c r="F46"/>
      <c r="G46" s="44" t="s">
        <v>223</v>
      </c>
      <c r="H46" s="44">
        <v>24</v>
      </c>
      <c r="I46" s="44">
        <v>22</v>
      </c>
      <c r="J46" s="44">
        <v>22</v>
      </c>
    </row>
    <row r="47" spans="1:10" x14ac:dyDescent="0.25">
      <c r="A47" s="45" t="s">
        <v>92</v>
      </c>
      <c r="B47" s="44">
        <v>452</v>
      </c>
      <c r="C47" s="44">
        <v>462</v>
      </c>
      <c r="D47" s="44">
        <v>472</v>
      </c>
      <c r="E47" s="44"/>
      <c r="F47"/>
      <c r="G47" s="44" t="s">
        <v>126</v>
      </c>
      <c r="H47" s="44">
        <v>14</v>
      </c>
      <c r="I47" s="44">
        <v>10</v>
      </c>
      <c r="J47" s="44">
        <v>11</v>
      </c>
    </row>
    <row r="48" spans="1:10" x14ac:dyDescent="0.25">
      <c r="A48" s="45" t="s">
        <v>150</v>
      </c>
      <c r="B48" s="44">
        <v>144</v>
      </c>
      <c r="C48" s="44">
        <v>120</v>
      </c>
      <c r="D48" s="44">
        <v>125</v>
      </c>
      <c r="E48" s="44"/>
      <c r="F48"/>
      <c r="G48" s="45" t="s">
        <v>99</v>
      </c>
      <c r="H48" s="44">
        <v>67</v>
      </c>
      <c r="I48" s="44">
        <v>44</v>
      </c>
      <c r="J48" s="44">
        <v>41</v>
      </c>
    </row>
    <row r="49" spans="1:10" x14ac:dyDescent="0.25">
      <c r="A49" s="45" t="s">
        <v>93</v>
      </c>
      <c r="B49" s="44">
        <v>19</v>
      </c>
      <c r="C49" s="44">
        <v>15</v>
      </c>
      <c r="D49" s="44">
        <v>13</v>
      </c>
      <c r="E49" s="51"/>
      <c r="F49"/>
      <c r="G49" s="44" t="s">
        <v>100</v>
      </c>
      <c r="H49" s="44">
        <v>29</v>
      </c>
      <c r="I49" s="44">
        <v>28</v>
      </c>
      <c r="J49" s="44">
        <v>27</v>
      </c>
    </row>
    <row r="50" spans="1:10" x14ac:dyDescent="0.25">
      <c r="A50" s="45" t="s">
        <v>94</v>
      </c>
      <c r="B50" s="44">
        <v>54</v>
      </c>
      <c r="C50" s="44">
        <v>54</v>
      </c>
      <c r="D50" s="44">
        <v>56</v>
      </c>
      <c r="E50" s="48"/>
      <c r="G50" s="44" t="s">
        <v>224</v>
      </c>
      <c r="H50" s="44">
        <v>8</v>
      </c>
      <c r="I50" s="44">
        <v>4</v>
      </c>
      <c r="J50" s="44">
        <v>8</v>
      </c>
    </row>
    <row r="51" spans="1:10" x14ac:dyDescent="0.25">
      <c r="A51" s="45" t="s">
        <v>95</v>
      </c>
      <c r="B51" s="44">
        <v>38</v>
      </c>
      <c r="C51" s="44">
        <v>34</v>
      </c>
      <c r="D51" s="44">
        <v>23</v>
      </c>
      <c r="E51" s="48"/>
      <c r="G51" s="44" t="s">
        <v>254</v>
      </c>
      <c r="H51" s="44">
        <v>18</v>
      </c>
      <c r="I51" s="44">
        <v>18</v>
      </c>
      <c r="J51" s="44">
        <v>36</v>
      </c>
    </row>
    <row r="52" spans="1:10" x14ac:dyDescent="0.25">
      <c r="A52" s="45" t="s">
        <v>142</v>
      </c>
      <c r="B52" s="44">
        <v>62</v>
      </c>
      <c r="C52" s="44">
        <v>51</v>
      </c>
      <c r="D52" s="44">
        <v>38</v>
      </c>
      <c r="E52" s="29"/>
      <c r="G52" s="44" t="s">
        <v>177</v>
      </c>
      <c r="H52" s="46">
        <v>75</v>
      </c>
      <c r="I52" s="46">
        <v>75</v>
      </c>
      <c r="J52" s="46">
        <v>75</v>
      </c>
    </row>
    <row r="53" spans="1:10" x14ac:dyDescent="0.25">
      <c r="A53" s="118" t="s">
        <v>238</v>
      </c>
      <c r="B53" s="44">
        <v>2</v>
      </c>
      <c r="C53" s="44">
        <v>0</v>
      </c>
      <c r="D53" s="44">
        <v>0</v>
      </c>
      <c r="E53" s="53"/>
      <c r="G53" s="49" t="s">
        <v>25</v>
      </c>
      <c r="H53" s="48">
        <f>SUM(H43:H52)</f>
        <v>665</v>
      </c>
      <c r="I53" s="48">
        <f>SUM(I43:I52)</f>
        <v>641</v>
      </c>
      <c r="J53" s="48">
        <f>SUM(J43:J52)</f>
        <v>655</v>
      </c>
    </row>
    <row r="54" spans="1:10" x14ac:dyDescent="0.25">
      <c r="A54" s="118" t="s">
        <v>239</v>
      </c>
      <c r="B54" s="44">
        <v>1</v>
      </c>
      <c r="C54" s="44">
        <v>0</v>
      </c>
      <c r="D54" s="44">
        <v>0</v>
      </c>
      <c r="E54" s="53"/>
      <c r="G54" s="48" t="s">
        <v>118</v>
      </c>
      <c r="H54" s="29"/>
    </row>
    <row r="55" spans="1:10" x14ac:dyDescent="0.25">
      <c r="A55" s="45" t="s">
        <v>236</v>
      </c>
      <c r="B55" s="46">
        <v>23</v>
      </c>
      <c r="C55" s="46">
        <v>20</v>
      </c>
      <c r="D55" s="46">
        <v>19</v>
      </c>
      <c r="E55" s="53"/>
      <c r="G55" s="48"/>
    </row>
    <row r="56" spans="1:10" x14ac:dyDescent="0.25">
      <c r="A56" s="48" t="s">
        <v>25</v>
      </c>
      <c r="B56" s="48">
        <f>SUM(B3:B55)</f>
        <v>2952</v>
      </c>
      <c r="C56" s="48">
        <f>SUM(C3:C55)</f>
        <v>3009</v>
      </c>
      <c r="D56" s="48">
        <f>SUM(D3:D55)</f>
        <v>2982</v>
      </c>
      <c r="G56" s="29"/>
      <c r="H56" s="29"/>
    </row>
    <row r="58" spans="1:10" x14ac:dyDescent="0.25">
      <c r="A58" s="117" t="s">
        <v>278</v>
      </c>
      <c r="B58" s="48"/>
    </row>
    <row r="59" spans="1:10" x14ac:dyDescent="0.25">
      <c r="A59" s="118" t="s">
        <v>279</v>
      </c>
      <c r="B59" s="46">
        <v>53</v>
      </c>
      <c r="C59" s="46">
        <v>92</v>
      </c>
      <c r="D59" s="46">
        <v>147</v>
      </c>
    </row>
    <row r="60" spans="1:10" x14ac:dyDescent="0.25">
      <c r="A60" s="117" t="s">
        <v>25</v>
      </c>
      <c r="B60" s="48">
        <f>B59</f>
        <v>53</v>
      </c>
      <c r="C60" s="48">
        <f>C59</f>
        <v>92</v>
      </c>
      <c r="D60" s="48">
        <f>D59</f>
        <v>147</v>
      </c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6" orientation="portrait" horizontalDpi="4294967292" verticalDpi="300" r:id="rId2"/>
  <headerFooter alignWithMargins="0">
    <oddHeader>&amp;C&amp;"Times New Roman,Regular"&amp;UComparison of Enrollment by Major&amp;U*
2020-2022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E77ECC3253642A9435A3F51AF2641" ma:contentTypeVersion="13" ma:contentTypeDescription="Create a new document." ma:contentTypeScope="" ma:versionID="e0458d6f09a157599ca2353874fb9824">
  <xsd:schema xmlns:xsd="http://www.w3.org/2001/XMLSchema" xmlns:xs="http://www.w3.org/2001/XMLSchema" xmlns:p="http://schemas.microsoft.com/office/2006/metadata/properties" xmlns:ns3="da8f180a-8fce-4cb7-8eda-852b50b24d73" xmlns:ns4="4e2a0e66-4cb3-44a0-82ff-3da8e9d27595" targetNamespace="http://schemas.microsoft.com/office/2006/metadata/properties" ma:root="true" ma:fieldsID="2923742e01ef86deff45d24fb63a184d" ns3:_="" ns4:_="">
    <xsd:import namespace="da8f180a-8fce-4cb7-8eda-852b50b24d73"/>
    <xsd:import namespace="4e2a0e66-4cb3-44a0-82ff-3da8e9d275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f180a-8fce-4cb7-8eda-852b50b24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0e66-4cb3-44a0-82ff-3da8e9d27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C5A6D-D392-4047-8075-0410FC2F82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126E0-6C99-4FFA-BE0F-CBA36BFBEC8F}">
  <ds:schemaRefs>
    <ds:schemaRef ds:uri="http://schemas.openxmlformats.org/package/2006/metadata/core-properties"/>
    <ds:schemaRef ds:uri="http://purl.org/dc/elements/1.1/"/>
    <ds:schemaRef ds:uri="4e2a0e66-4cb3-44a0-82ff-3da8e9d27595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da8f180a-8fce-4cb7-8eda-852b50b24d73"/>
  </ds:schemaRefs>
</ds:datastoreItem>
</file>

<file path=customXml/itemProps3.xml><?xml version="1.0" encoding="utf-8"?>
<ds:datastoreItem xmlns:ds="http://schemas.openxmlformats.org/officeDocument/2006/customXml" ds:itemID="{34D7C961-CA94-4467-AEFE-8C7D6CF81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f180a-8fce-4cb7-8eda-852b50b24d73"/>
    <ds:schemaRef ds:uri="4e2a0e66-4cb3-44a0-82ff-3da8e9d27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Alexander Taylor</cp:lastModifiedBy>
  <cp:lastPrinted>2019-02-21T21:37:44Z</cp:lastPrinted>
  <dcterms:created xsi:type="dcterms:W3CDTF">1999-09-08T13:32:08Z</dcterms:created>
  <dcterms:modified xsi:type="dcterms:W3CDTF">2024-02-13T13:16:38Z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0x010100416E77ECC3253642A9435A3F51AF2641</vt:lpwstr>
  </property>
</Properties>
</file>