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elonuniversity-my.sharepoint.com/personal/ataylor29_elon_edu/Documents/Documents/Technology/Reports/Census/"/>
    </mc:Choice>
  </mc:AlternateContent>
  <xr:revisionPtr revIDLastSave="74" documentId="8_{7033E817-CFA6-48B8-B26C-42FCC1D440BD}" xr6:coauthVersionLast="47" xr6:coauthVersionMax="47" xr10:uidLastSave="{43F381B7-E2F4-4206-96FA-1F8404A9420F}"/>
  <bookViews>
    <workbookView xWindow="-120" yWindow="-120" windowWidth="29040" windowHeight="15720" tabRatio="674" activeTab="1" xr2:uid="{00000000-000D-0000-FFFF-FFFF00000000}"/>
  </bookViews>
  <sheets>
    <sheet name="COVER" sheetId="1" r:id="rId1"/>
    <sheet name="ENROLLMENT" sheetId="2" r:id="rId2"/>
    <sheet name="RELIGIOUS TRADITIONS" sheetId="3" r:id="rId3"/>
    <sheet name="STATES REPRESENTED" sheetId="4" r:id="rId4"/>
    <sheet name="COUNTY AND COUNTRY" sheetId="5" r:id="rId5"/>
    <sheet name="MAJORS" sheetId="6" r:id="rId6"/>
    <sheet name="3 YEAR COMP" sheetId="7" r:id="rId7"/>
    <sheet name="3 YEAR COMP MAJORS" sheetId="8" r:id="rId8"/>
  </sheets>
  <definedNames>
    <definedName name="_Key1" localSheetId="4" hidden="1">'COUNTY AND COUNTRY'!$B$3</definedName>
    <definedName name="_Key1" hidden="1">'RELIGIOUS TRADITIONS'!#REF!</definedName>
    <definedName name="_Key2" hidden="1">'COUNTY AND COUNTRY'!$A$3</definedName>
    <definedName name="_Order1" hidden="1">0</definedName>
    <definedName name="_Order2" hidden="1">255</definedName>
    <definedName name="_Regression_Int" localSheetId="7" hidden="1">1</definedName>
    <definedName name="_Regression_Int" localSheetId="4" hidden="1">1</definedName>
    <definedName name="_Regression_Int" localSheetId="1" hidden="1">1</definedName>
    <definedName name="_Regression_Int" localSheetId="5" hidden="1">1</definedName>
    <definedName name="_Regression_Int" localSheetId="2" hidden="1">1</definedName>
    <definedName name="_Sort" localSheetId="4" hidden="1">'COUNTY AND COUNTRY'!$A$9:$C$21</definedName>
    <definedName name="_Sort" hidden="1">'RELIGIOUS TRADITIONS'!#REF!</definedName>
    <definedName name="_TOT1" localSheetId="4">'COUNTY AND COUNTRY'!#REF!</definedName>
    <definedName name="_TOT1">'RELIGIOUS TRADITIONS'!$B$46</definedName>
    <definedName name="_xlnm.Print_Area" localSheetId="6">'3 YEAR COMP'!$A$4:$J$32</definedName>
    <definedName name="_xlnm.Print_Area" localSheetId="0">COVER!$A$1:$H$30</definedName>
    <definedName name="_xlnm.Print_Area" localSheetId="2">'RELIGIOUS TRADITIONS'!$A$1:$C$46</definedName>
    <definedName name="Print_Area_MI" localSheetId="7">'3 YEAR COMP MAJORS'!$A$1:$A$49</definedName>
    <definedName name="Print_Area_MI" localSheetId="4">'COUNTY AND COUNTRY'!$A$1:$F$48</definedName>
    <definedName name="Print_Area_MI" localSheetId="1">ENROLLMENT!$A$1:$L$35</definedName>
    <definedName name="Print_Area_MI" localSheetId="5">MAJORS!$A$1:$D$73</definedName>
    <definedName name="Print_Area_MI" localSheetId="2">'RELIGIOUS TRADITIONS'!$A$1:$C$47</definedName>
    <definedName name="Print_Area_MI">#REF!</definedName>
    <definedName name="Z_0782D04A_F9DD_462B_84E5_7F9CBB74479B_.wvu.PrintArea" localSheetId="6" hidden="1">'3 YEAR COMP'!$A$4:$J$32</definedName>
  </definedNames>
  <calcPr calcId="191028"/>
  <customWorkbookViews>
    <customWorkbookView name="chayes10 - Personal View" guid="{0782D04A-F9DD-462B-84E5-7F9CBB74479B}" mergeInterval="0" personalView="1" maximized="1" xWindow="1912" yWindow="-8" windowWidth="1936" windowHeight="1066" tabRatio="674" activeSheetId="7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2" l="1"/>
  <c r="H20" i="2"/>
  <c r="L20" i="2"/>
  <c r="F46" i="6" s="1"/>
  <c r="J58" i="8"/>
  <c r="J40" i="8"/>
  <c r="J20" i="8"/>
  <c r="D57" i="8" l="1"/>
  <c r="F31" i="7"/>
  <c r="E31" i="7"/>
  <c r="C31" i="7"/>
  <c r="B31" i="7"/>
  <c r="I21" i="7"/>
  <c r="H21" i="7"/>
  <c r="G30" i="2" l="1"/>
  <c r="H21" i="2"/>
  <c r="K21" i="2"/>
  <c r="F30" i="2"/>
  <c r="J21" i="2"/>
  <c r="D21" i="7" s="1"/>
  <c r="C30" i="2"/>
  <c r="D21" i="2"/>
  <c r="B30" i="2"/>
  <c r="K24" i="2"/>
  <c r="J10" i="8"/>
  <c r="F39" i="6"/>
  <c r="B24" i="5"/>
  <c r="F32" i="7"/>
  <c r="C32" i="7"/>
  <c r="E32" i="7"/>
  <c r="B32" i="7"/>
  <c r="I7" i="7"/>
  <c r="L21" i="2" l="1"/>
  <c r="F47" i="6" s="1"/>
  <c r="G21" i="7"/>
  <c r="J21" i="7" s="1"/>
  <c r="I16" i="7"/>
  <c r="I15" i="7"/>
  <c r="I14" i="7"/>
  <c r="I13" i="7"/>
  <c r="I12" i="7"/>
  <c r="I11" i="7"/>
  <c r="I9" i="7"/>
  <c r="I8" i="7"/>
  <c r="H16" i="7"/>
  <c r="H15" i="7"/>
  <c r="H14" i="7"/>
  <c r="H13" i="7"/>
  <c r="H12" i="7"/>
  <c r="H11" i="7"/>
  <c r="H9" i="7"/>
  <c r="H8" i="7"/>
  <c r="H7" i="7"/>
  <c r="I30" i="7"/>
  <c r="I29" i="7"/>
  <c r="I28" i="7"/>
  <c r="I27" i="7"/>
  <c r="I26" i="7"/>
  <c r="I25" i="7"/>
  <c r="I24" i="7"/>
  <c r="I23" i="7"/>
  <c r="I31" i="7" s="1"/>
  <c r="I22" i="7"/>
  <c r="I19" i="7"/>
  <c r="H31" i="7"/>
  <c r="H32" i="7" s="1"/>
  <c r="H30" i="7"/>
  <c r="H29" i="7"/>
  <c r="H28" i="7"/>
  <c r="H27" i="7"/>
  <c r="H26" i="7"/>
  <c r="H25" i="7"/>
  <c r="H24" i="7"/>
  <c r="H23" i="7"/>
  <c r="H22" i="7"/>
  <c r="H19" i="7"/>
  <c r="C24" i="5"/>
  <c r="J36" i="8"/>
  <c r="I32" i="7" l="1"/>
  <c r="D6" i="2"/>
  <c r="H6" i="2"/>
  <c r="D7" i="2"/>
  <c r="H7" i="2"/>
  <c r="B54" i="6"/>
  <c r="F10" i="6"/>
  <c r="F19" i="6"/>
  <c r="F35" i="6"/>
  <c r="B55" i="4" l="1"/>
  <c r="C3" i="4" l="1"/>
  <c r="C14" i="4"/>
  <c r="C45" i="4"/>
  <c r="C29" i="4"/>
  <c r="C20" i="4"/>
  <c r="C52" i="4"/>
  <c r="C9" i="4"/>
  <c r="C51" i="4"/>
  <c r="C27" i="4"/>
  <c r="C55" i="4"/>
  <c r="C42" i="4"/>
  <c r="C34" i="4"/>
  <c r="C26" i="4"/>
  <c r="C17" i="4"/>
  <c r="C7" i="4"/>
  <c r="C12" i="4"/>
  <c r="C49" i="4"/>
  <c r="C41" i="4"/>
  <c r="C33" i="4"/>
  <c r="C24" i="4"/>
  <c r="C16" i="4"/>
  <c r="C6" i="4"/>
  <c r="C44" i="4"/>
  <c r="C28" i="4"/>
  <c r="C19" i="4"/>
  <c r="C43" i="4"/>
  <c r="C18" i="4"/>
  <c r="C50" i="4"/>
  <c r="C48" i="4"/>
  <c r="C40" i="4"/>
  <c r="C23" i="4"/>
  <c r="C5" i="4"/>
  <c r="C47" i="4"/>
  <c r="C39" i="4"/>
  <c r="C31" i="4"/>
  <c r="C22" i="4"/>
  <c r="C13" i="4"/>
  <c r="C4" i="4"/>
  <c r="C53" i="4"/>
  <c r="C37" i="4"/>
  <c r="C10" i="4"/>
  <c r="C36" i="4"/>
  <c r="C2" i="4"/>
  <c r="C35" i="4"/>
  <c r="C8" i="4"/>
  <c r="C25" i="4"/>
  <c r="C32" i="4"/>
  <c r="C15" i="4"/>
  <c r="C54" i="4"/>
  <c r="C46" i="4"/>
  <c r="C38" i="4"/>
  <c r="C30" i="4"/>
  <c r="C21" i="4"/>
  <c r="C11" i="4"/>
  <c r="G14" i="7"/>
  <c r="D14" i="7" l="1"/>
  <c r="J14" i="7" s="1"/>
  <c r="J28" i="2"/>
  <c r="D29" i="7" s="1"/>
  <c r="H28" i="2"/>
  <c r="K28" i="2"/>
  <c r="D28" i="2"/>
  <c r="G29" i="7" l="1"/>
  <c r="L28" i="2"/>
  <c r="J29" i="7"/>
  <c r="B46" i="3" l="1"/>
  <c r="C2" i="3" l="1"/>
  <c r="C10" i="3"/>
  <c r="C18" i="3"/>
  <c r="C26" i="3"/>
  <c r="C34" i="3"/>
  <c r="C42" i="3"/>
  <c r="C3" i="3"/>
  <c r="C11" i="3"/>
  <c r="C19" i="3"/>
  <c r="C27" i="3"/>
  <c r="C35" i="3"/>
  <c r="C43" i="3"/>
  <c r="C4" i="3"/>
  <c r="C12" i="3"/>
  <c r="C20" i="3"/>
  <c r="C28" i="3"/>
  <c r="C36" i="3"/>
  <c r="C17" i="3"/>
  <c r="C5" i="3"/>
  <c r="C13" i="3"/>
  <c r="C21" i="3"/>
  <c r="C29" i="3"/>
  <c r="C37" i="3"/>
  <c r="C6" i="3"/>
  <c r="C14" i="3"/>
  <c r="C22" i="3"/>
  <c r="C30" i="3"/>
  <c r="C38" i="3"/>
  <c r="C25" i="3"/>
  <c r="C7" i="3"/>
  <c r="C15" i="3"/>
  <c r="C23" i="3"/>
  <c r="C31" i="3"/>
  <c r="C39" i="3"/>
  <c r="C33" i="3"/>
  <c r="C8" i="3"/>
  <c r="C16" i="3"/>
  <c r="C24" i="3"/>
  <c r="C32" i="3"/>
  <c r="C40" i="3"/>
  <c r="C9" i="3"/>
  <c r="C41" i="3"/>
  <c r="C45" i="3"/>
  <c r="H22" i="2"/>
  <c r="H23" i="2"/>
  <c r="H24" i="2"/>
  <c r="H25" i="2"/>
  <c r="H26" i="2"/>
  <c r="H27" i="2"/>
  <c r="H29" i="2"/>
  <c r="H19" i="2"/>
  <c r="D22" i="2"/>
  <c r="D23" i="2"/>
  <c r="D24" i="2"/>
  <c r="D25" i="2"/>
  <c r="D26" i="2"/>
  <c r="D27" i="2"/>
  <c r="D29" i="2"/>
  <c r="D19" i="2"/>
  <c r="K27" i="2"/>
  <c r="J27" i="2"/>
  <c r="D28" i="7" s="1"/>
  <c r="G24" i="7"/>
  <c r="H12" i="2"/>
  <c r="H11" i="2"/>
  <c r="H10" i="2"/>
  <c r="D12" i="2"/>
  <c r="D11" i="2"/>
  <c r="D10" i="2"/>
  <c r="G28" i="7" l="1"/>
  <c r="J28" i="7" s="1"/>
  <c r="L27" i="2"/>
  <c r="C22" i="5" l="1"/>
  <c r="C20" i="5"/>
  <c r="C23" i="5"/>
  <c r="J6" i="2" l="1"/>
  <c r="D7" i="7" s="1"/>
  <c r="K6" i="2"/>
  <c r="J7" i="2"/>
  <c r="D8" i="7" s="1"/>
  <c r="K7" i="2"/>
  <c r="G8" i="7" s="1"/>
  <c r="B8" i="2"/>
  <c r="C8" i="2"/>
  <c r="F8" i="2"/>
  <c r="G8" i="2"/>
  <c r="J10" i="2"/>
  <c r="D11" i="7" s="1"/>
  <c r="K10" i="2"/>
  <c r="G11" i="7" s="1"/>
  <c r="J11" i="2"/>
  <c r="D12" i="7" s="1"/>
  <c r="K11" i="2"/>
  <c r="G12" i="7" s="1"/>
  <c r="J12" i="2"/>
  <c r="D13" i="7" s="1"/>
  <c r="K12" i="2"/>
  <c r="G13" i="7" s="1"/>
  <c r="D15" i="7"/>
  <c r="G15" i="7"/>
  <c r="J19" i="2"/>
  <c r="K19" i="2"/>
  <c r="J23" i="2"/>
  <c r="K23" i="2"/>
  <c r="J26" i="2"/>
  <c r="D27" i="7" s="1"/>
  <c r="K26" i="2"/>
  <c r="J29" i="2"/>
  <c r="D30" i="7" s="1"/>
  <c r="K29" i="2"/>
  <c r="G30" i="7" s="1"/>
  <c r="G27" i="7" l="1"/>
  <c r="L26" i="2"/>
  <c r="D23" i="7"/>
  <c r="J22" i="2"/>
  <c r="D22" i="7" s="1"/>
  <c r="J24" i="2"/>
  <c r="D24" i="7" s="1"/>
  <c r="J25" i="2"/>
  <c r="D26" i="7" s="1"/>
  <c r="K22" i="2"/>
  <c r="K30" i="2" s="1"/>
  <c r="K25" i="2"/>
  <c r="D19" i="7"/>
  <c r="L6" i="2"/>
  <c r="J27" i="7"/>
  <c r="J25" i="7"/>
  <c r="F52" i="6"/>
  <c r="L23" i="2"/>
  <c r="F49" i="6" s="1"/>
  <c r="G23" i="7"/>
  <c r="L19" i="2"/>
  <c r="F45" i="6" s="1"/>
  <c r="G19" i="7"/>
  <c r="J13" i="7"/>
  <c r="J11" i="7"/>
  <c r="G7" i="7"/>
  <c r="G9" i="7" s="1"/>
  <c r="G16" i="7" s="1"/>
  <c r="C3" i="5"/>
  <c r="C10" i="5"/>
  <c r="L29" i="2"/>
  <c r="F55" i="6" s="1"/>
  <c r="H30" i="2"/>
  <c r="D30" i="2"/>
  <c r="J30" i="7"/>
  <c r="L7" i="2"/>
  <c r="D8" i="2"/>
  <c r="J8" i="7"/>
  <c r="H8" i="2"/>
  <c r="J15" i="7"/>
  <c r="J12" i="7"/>
  <c r="L10" i="2"/>
  <c r="C6" i="5"/>
  <c r="L11" i="2"/>
  <c r="K8" i="2"/>
  <c r="L12" i="2"/>
  <c r="J8" i="2"/>
  <c r="C11" i="5"/>
  <c r="C19" i="5"/>
  <c r="C15" i="5"/>
  <c r="C18" i="5"/>
  <c r="C14" i="5"/>
  <c r="C9" i="5"/>
  <c r="C5" i="5"/>
  <c r="C17" i="5"/>
  <c r="C13" i="5"/>
  <c r="C8" i="5"/>
  <c r="C4" i="5"/>
  <c r="C21" i="5"/>
  <c r="C16" i="5"/>
  <c r="C12" i="5"/>
  <c r="C7" i="5"/>
  <c r="J30" i="2" l="1"/>
  <c r="J23" i="7"/>
  <c r="L22" i="2"/>
  <c r="F48" i="6" s="1"/>
  <c r="J19" i="7"/>
  <c r="J24" i="7"/>
  <c r="L24" i="2"/>
  <c r="F50" i="6" s="1"/>
  <c r="F56" i="6" s="1"/>
  <c r="G22" i="7"/>
  <c r="L25" i="2"/>
  <c r="F51" i="6" s="1"/>
  <c r="G26" i="7"/>
  <c r="J26" i="7" s="1"/>
  <c r="J7" i="7"/>
  <c r="J9" i="7" s="1"/>
  <c r="J16" i="7" s="1"/>
  <c r="L8" i="2"/>
  <c r="D9" i="7"/>
  <c r="D16" i="7" s="1"/>
  <c r="G31" i="7" l="1"/>
  <c r="G32" i="7" s="1"/>
  <c r="D31" i="7"/>
  <c r="D32" i="7" s="1"/>
  <c r="L30" i="2"/>
  <c r="J22" i="7"/>
  <c r="J31" i="7" l="1"/>
  <c r="J32" i="7" s="1"/>
  <c r="L15" i="2" l="1"/>
  <c r="L32" i="2" s="1"/>
  <c r="C46" i="3" s="1"/>
  <c r="K15" i="2"/>
  <c r="K32" i="2" s="1"/>
  <c r="J15" i="2"/>
  <c r="J32" i="2" s="1"/>
  <c r="D15" i="2"/>
  <c r="D32" i="2" s="1"/>
  <c r="H15" i="2"/>
  <c r="H32" i="2" s="1"/>
  <c r="G15" i="2"/>
  <c r="G32" i="2" s="1"/>
  <c r="C15" i="2"/>
  <c r="C32" i="2" s="1"/>
  <c r="B15" i="2"/>
  <c r="B32" i="2"/>
  <c r="F15" i="2"/>
  <c r="F32" i="2" s="1"/>
</calcChain>
</file>

<file path=xl/sharedStrings.xml><?xml version="1.0" encoding="utf-8"?>
<sst xmlns="http://schemas.openxmlformats.org/spreadsheetml/2006/main" count="489" uniqueCount="330">
  <si>
    <t>R E G I S T R A R ' S  R E P O R T</t>
  </si>
  <si>
    <t>FALL 2025</t>
  </si>
  <si>
    <t>SEPTEMBER 9, 2025</t>
  </si>
  <si>
    <t>Part I</t>
  </si>
  <si>
    <t>Enrollment Report</t>
  </si>
  <si>
    <t>Part II</t>
  </si>
  <si>
    <t>Breakdown by Religious Traditions, State,</t>
  </si>
  <si>
    <t>County, Foreign Countries and Majors</t>
  </si>
  <si>
    <t>Part III</t>
  </si>
  <si>
    <t>Comparison Reports</t>
  </si>
  <si>
    <t>MALE</t>
  </si>
  <si>
    <t>FEMALE</t>
  </si>
  <si>
    <t>TOTAL</t>
  </si>
  <si>
    <t>PART-</t>
  </si>
  <si>
    <t>FULL-</t>
  </si>
  <si>
    <t>COMBINED</t>
  </si>
  <si>
    <t>UNDERGRADUATE ENROLLMENT</t>
  </si>
  <si>
    <t>TIME</t>
  </si>
  <si>
    <t>ENROLLMENT</t>
  </si>
  <si>
    <t>First Time In College</t>
  </si>
  <si>
    <t>Other First Year</t>
  </si>
  <si>
    <t xml:space="preserve">  Total First Year</t>
  </si>
  <si>
    <t xml:space="preserve"> </t>
  </si>
  <si>
    <t>Sophomores</t>
  </si>
  <si>
    <t>Juniors</t>
  </si>
  <si>
    <t>Seniors</t>
  </si>
  <si>
    <t>Special Undergraduate Students</t>
  </si>
  <si>
    <t>Post-Baccalaureate</t>
  </si>
  <si>
    <t>Total Undergraduate Enrollment</t>
  </si>
  <si>
    <t>GRADUATE ENROLLMENT</t>
  </si>
  <si>
    <t>Doctor of Physical Therapy</t>
  </si>
  <si>
    <t>Juris Doctorate *</t>
  </si>
  <si>
    <t>Juris Doctorate/Master of Business Administration</t>
  </si>
  <si>
    <t>Master of Arts - Higher Education</t>
  </si>
  <si>
    <t>Master of Business Administration *</t>
  </si>
  <si>
    <t>Master of Education</t>
  </si>
  <si>
    <t>Master of Science - Accounting</t>
  </si>
  <si>
    <t>Master of Science - Business Analytics</t>
  </si>
  <si>
    <t>Master of Science - Physician Assistant</t>
  </si>
  <si>
    <t>Total Graduate Enrollment</t>
  </si>
  <si>
    <t>TOTAL ENROLLMENT</t>
  </si>
  <si>
    <t>* Students in JD/MBA dual degree (14 total) are double counted here</t>
  </si>
  <si>
    <t>Religious Traditions</t>
  </si>
  <si>
    <t xml:space="preserve">% TOTAL  </t>
  </si>
  <si>
    <t>Catholic</t>
  </si>
  <si>
    <t>Christian - Other</t>
  </si>
  <si>
    <t>Jewish</t>
  </si>
  <si>
    <t>None</t>
  </si>
  <si>
    <t>Agnostic</t>
  </si>
  <si>
    <t>Atheist</t>
  </si>
  <si>
    <t>Methodist</t>
  </si>
  <si>
    <t>Presbyterian</t>
  </si>
  <si>
    <t>Baptist</t>
  </si>
  <si>
    <t>Episcopalian</t>
  </si>
  <si>
    <t>Church of Christ</t>
  </si>
  <si>
    <t>Anglican</t>
  </si>
  <si>
    <t>Lutheran</t>
  </si>
  <si>
    <t>Other</t>
  </si>
  <si>
    <t>Orthodox</t>
  </si>
  <si>
    <t>Muslim</t>
  </si>
  <si>
    <t>Hindu</t>
  </si>
  <si>
    <t>Pentecostal</t>
  </si>
  <si>
    <t>Congregationalist</t>
  </si>
  <si>
    <t>Unitarian</t>
  </si>
  <si>
    <t>Buddhist</t>
  </si>
  <si>
    <t>Christian Scientist</t>
  </si>
  <si>
    <t>Latter Day Saint/Mormon</t>
  </si>
  <si>
    <t>Disciple of Christ</t>
  </si>
  <si>
    <t>Pagan</t>
  </si>
  <si>
    <t>Baha'I</t>
  </si>
  <si>
    <t>Jehovah's Witness</t>
  </si>
  <si>
    <t>Seventh Day Adventist</t>
  </si>
  <si>
    <t>Reformed</t>
  </si>
  <si>
    <t>Jain</t>
  </si>
  <si>
    <t>Evangelical Covenant Church</t>
  </si>
  <si>
    <t>Sikh</t>
  </si>
  <si>
    <t>Society Friends/Quaker</t>
  </si>
  <si>
    <t>AME Zion</t>
  </si>
  <si>
    <t>Non-Denominational</t>
  </si>
  <si>
    <t>Moravian</t>
  </si>
  <si>
    <t>Tao</t>
  </si>
  <si>
    <t>Unknown</t>
  </si>
  <si>
    <t>Jewish-Reform</t>
  </si>
  <si>
    <t>Cheondo</t>
  </si>
  <si>
    <t>Holiness</t>
  </si>
  <si>
    <t>No Preference</t>
  </si>
  <si>
    <t>Did not disclose</t>
  </si>
  <si>
    <t>STATES REPRESENTED</t>
  </si>
  <si>
    <t>% TOTAL  ENROLLMENT</t>
  </si>
  <si>
    <t>North Carolina</t>
  </si>
  <si>
    <t>Massachusetts</t>
  </si>
  <si>
    <t>New Jersey</t>
  </si>
  <si>
    <t>New York</t>
  </si>
  <si>
    <t>Virginia</t>
  </si>
  <si>
    <t>Maryland</t>
  </si>
  <si>
    <t>Connecticut</t>
  </si>
  <si>
    <t>Pennsylvania</t>
  </si>
  <si>
    <t>Florida</t>
  </si>
  <si>
    <t>Georgia</t>
  </si>
  <si>
    <t>Illinois</t>
  </si>
  <si>
    <t>South Carolina</t>
  </si>
  <si>
    <t>Foreign Countries</t>
  </si>
  <si>
    <t>Ohio</t>
  </si>
  <si>
    <t>Texas</t>
  </si>
  <si>
    <t>California</t>
  </si>
  <si>
    <t>New Hampshire</t>
  </si>
  <si>
    <t>Tennessee</t>
  </si>
  <si>
    <t>Colorado</t>
  </si>
  <si>
    <t>Delaware</t>
  </si>
  <si>
    <t>Maine</t>
  </si>
  <si>
    <t>Rhode Island</t>
  </si>
  <si>
    <t>Michigan</t>
  </si>
  <si>
    <t>Minnesota</t>
  </si>
  <si>
    <t>Missouri</t>
  </si>
  <si>
    <t>District Of Columbia</t>
  </si>
  <si>
    <t>Indiana</t>
  </si>
  <si>
    <t>Kentucky</t>
  </si>
  <si>
    <t>Washington</t>
  </si>
  <si>
    <t>Vermont</t>
  </si>
  <si>
    <t>Louisiana</t>
  </si>
  <si>
    <t>Alabama</t>
  </si>
  <si>
    <t>Kansas</t>
  </si>
  <si>
    <t>Wisconsin</t>
  </si>
  <si>
    <t>Arizona</t>
  </si>
  <si>
    <t>West Virginia</t>
  </si>
  <si>
    <t>Arkansas</t>
  </si>
  <si>
    <t>Oregon</t>
  </si>
  <si>
    <t>Mississippi</t>
  </si>
  <si>
    <t>Utah</t>
  </si>
  <si>
    <t>Iowa</t>
  </si>
  <si>
    <t>Montana</t>
  </si>
  <si>
    <t>Nevada</t>
  </si>
  <si>
    <t>New Mexico</t>
  </si>
  <si>
    <t>Oklahoma</t>
  </si>
  <si>
    <t>Wyoming</t>
  </si>
  <si>
    <t>Hawaii</t>
  </si>
  <si>
    <t>Idaho</t>
  </si>
  <si>
    <t>Nebraska</t>
  </si>
  <si>
    <t>Puerto Rico</t>
  </si>
  <si>
    <t>Alaska</t>
  </si>
  <si>
    <t>South Dakota</t>
  </si>
  <si>
    <t>Total</t>
  </si>
  <si>
    <t>COUNTIES</t>
  </si>
  <si>
    <t>% OF TOTAL NC</t>
  </si>
  <si>
    <t>REPRESENTED</t>
  </si>
  <si>
    <t>Wake</t>
  </si>
  <si>
    <t>Alamance</t>
  </si>
  <si>
    <t>Mecklenburg</t>
  </si>
  <si>
    <t>Guilford</t>
  </si>
  <si>
    <t>Orange</t>
  </si>
  <si>
    <t>Forsyth</t>
  </si>
  <si>
    <t>Durham</t>
  </si>
  <si>
    <t>Union</t>
  </si>
  <si>
    <t>Iredell</t>
  </si>
  <si>
    <t>Cabarrus</t>
  </si>
  <si>
    <t>Buncombe</t>
  </si>
  <si>
    <t>New Hanover</t>
  </si>
  <si>
    <t>Davidson</t>
  </si>
  <si>
    <t>Cumberland</t>
  </si>
  <si>
    <t>Moore</t>
  </si>
  <si>
    <t>Randolph</t>
  </si>
  <si>
    <t>Chatham</t>
  </si>
  <si>
    <t>Rockingham</t>
  </si>
  <si>
    <t>Catawba</t>
  </si>
  <si>
    <t>Gaston</t>
  </si>
  <si>
    <t>Other Counties</t>
  </si>
  <si>
    <t>Students are enrolled from 81 North Carolina counties.</t>
  </si>
  <si>
    <t>FOREIGN COUNTRIES REPRESENTED</t>
  </si>
  <si>
    <t>Afghanistan</t>
  </si>
  <si>
    <t>Germany</t>
  </si>
  <si>
    <t>Peru</t>
  </si>
  <si>
    <t>Andorra</t>
  </si>
  <si>
    <t>Ghana</t>
  </si>
  <si>
    <t>Philippines</t>
  </si>
  <si>
    <t>Argentina</t>
  </si>
  <si>
    <t>Honduras</t>
  </si>
  <si>
    <t>Poland</t>
  </si>
  <si>
    <t>Bahamas</t>
  </si>
  <si>
    <t>Hong Kong</t>
  </si>
  <si>
    <t>Portugal</t>
  </si>
  <si>
    <t>Bermuda</t>
  </si>
  <si>
    <t>Hungary</t>
  </si>
  <si>
    <t>Republic of the Congo</t>
  </si>
  <si>
    <t>Cambodia</t>
  </si>
  <si>
    <t>India</t>
  </si>
  <si>
    <t>Russia</t>
  </si>
  <si>
    <t>Canada</t>
  </si>
  <si>
    <t>Italy</t>
  </si>
  <si>
    <t>Serbia</t>
  </si>
  <si>
    <t>Cayman Islands</t>
  </si>
  <si>
    <t>Jamaica</t>
  </si>
  <si>
    <t>Singapore</t>
  </si>
  <si>
    <t>Chile</t>
  </si>
  <si>
    <t>Japan</t>
  </si>
  <si>
    <t>South Africa</t>
  </si>
  <si>
    <t>China</t>
  </si>
  <si>
    <t>Jordan</t>
  </si>
  <si>
    <t>South Korea</t>
  </si>
  <si>
    <t>Colombia</t>
  </si>
  <si>
    <t>Kenya</t>
  </si>
  <si>
    <t>Spain</t>
  </si>
  <si>
    <t>Cyprus</t>
  </si>
  <si>
    <t>Lithuania</t>
  </si>
  <si>
    <t>St. Lucia</t>
  </si>
  <si>
    <t>Denmark</t>
  </si>
  <si>
    <t>Mexico</t>
  </si>
  <si>
    <t>Sweden</t>
  </si>
  <si>
    <t>Ecuador</t>
  </si>
  <si>
    <t>Netherlands</t>
  </si>
  <si>
    <t>Taiwan</t>
  </si>
  <si>
    <t>El Salvador</t>
  </si>
  <si>
    <t>New Zealand</t>
  </si>
  <si>
    <t>Uganda</t>
  </si>
  <si>
    <t>Estonia</t>
  </si>
  <si>
    <t>Norway</t>
  </si>
  <si>
    <t>United Kingdom</t>
  </si>
  <si>
    <t>France</t>
  </si>
  <si>
    <t>Panama</t>
  </si>
  <si>
    <t>Venezuela</t>
  </si>
  <si>
    <t>TOTAL 139</t>
  </si>
  <si>
    <t>Represented in the total student enrollment are 49 states, the District of Columbia,</t>
  </si>
  <si>
    <t>Puerto Rico, and 51 foreign countries.</t>
  </si>
  <si>
    <t>UNDERGRADUATE</t>
  </si>
  <si>
    <t>College of Arts and Sciences</t>
  </si>
  <si>
    <t>School of Communications</t>
  </si>
  <si>
    <t>Acting</t>
  </si>
  <si>
    <t>Cinema &amp; Television Arts</t>
  </si>
  <si>
    <t>Anthropology</t>
  </si>
  <si>
    <t>Communication Design</t>
  </si>
  <si>
    <t>Applied Mathematics</t>
  </si>
  <si>
    <t>Digital Content Management</t>
  </si>
  <si>
    <t>Art</t>
  </si>
  <si>
    <t>Journalism</t>
  </si>
  <si>
    <t>Art History</t>
  </si>
  <si>
    <t>Media Analytics</t>
  </si>
  <si>
    <t>Arts Administration</t>
  </si>
  <si>
    <t>Sport Management</t>
  </si>
  <si>
    <t>Astronomy</t>
  </si>
  <si>
    <t>Strategic Communications</t>
  </si>
  <si>
    <t>Astrophysics</t>
  </si>
  <si>
    <t>Biochemistry</t>
  </si>
  <si>
    <t>Biology</t>
  </si>
  <si>
    <t>Dr. Jo Watts Williams School of Education</t>
  </si>
  <si>
    <t>Bio-Physics/Biomedical Engineering</t>
  </si>
  <si>
    <t>Early Childhood Education</t>
  </si>
  <si>
    <t>Chemistry</t>
  </si>
  <si>
    <t>Elementary Education</t>
  </si>
  <si>
    <t>Classical Studies</t>
  </si>
  <si>
    <t>Middle Grades Education</t>
  </si>
  <si>
    <t>Computer Science</t>
  </si>
  <si>
    <t>Outdoor Leadership &amp; Education</t>
  </si>
  <si>
    <t>Dance Performance/Choreography</t>
  </si>
  <si>
    <t>Science Education</t>
  </si>
  <si>
    <t>Dance Science</t>
  </si>
  <si>
    <t>Special Education</t>
  </si>
  <si>
    <t>Data Analytics</t>
  </si>
  <si>
    <t>Drama &amp; Theatre Studies</t>
  </si>
  <si>
    <t>Engineering</t>
  </si>
  <si>
    <t>The Love School of Business</t>
  </si>
  <si>
    <t>Engineering Mathematics</t>
  </si>
  <si>
    <t>Accounting</t>
  </si>
  <si>
    <t>English</t>
  </si>
  <si>
    <t>Business Analytics</t>
  </si>
  <si>
    <t>Environmental &amp; Ecological Science</t>
  </si>
  <si>
    <t>Economic Consulting</t>
  </si>
  <si>
    <t>Environmental &amp; Sustainability Studies</t>
  </si>
  <si>
    <t>Economics</t>
  </si>
  <si>
    <t>Environmental Science/Environmental Engineering</t>
  </si>
  <si>
    <t>Entrepreneurship</t>
  </si>
  <si>
    <t>Environmental Studies</t>
  </si>
  <si>
    <t>Finance</t>
  </si>
  <si>
    <t>Exercise Science</t>
  </si>
  <si>
    <t>Financial Technology</t>
  </si>
  <si>
    <t>French</t>
  </si>
  <si>
    <t>Human Resource Management</t>
  </si>
  <si>
    <t>History</t>
  </si>
  <si>
    <t>International Business</t>
  </si>
  <si>
    <t>Human Service Studies</t>
  </si>
  <si>
    <t>Management</t>
  </si>
  <si>
    <t>Independent Major</t>
  </si>
  <si>
    <t>Marketing</t>
  </si>
  <si>
    <t>International &amp; Global Studies</t>
  </si>
  <si>
    <t>Project Management</t>
  </si>
  <si>
    <t>Mathematics</t>
  </si>
  <si>
    <t>Supply Chain Management</t>
  </si>
  <si>
    <t>Music Education</t>
  </si>
  <si>
    <t>Music in the Liberal Arts</t>
  </si>
  <si>
    <t>Music Performance</t>
  </si>
  <si>
    <t>School of Health Sciences</t>
  </si>
  <si>
    <t>Music Production &amp; Recording Arts</t>
  </si>
  <si>
    <t>Nursing</t>
  </si>
  <si>
    <t>Music Theatre</t>
  </si>
  <si>
    <t>Neuroscience</t>
  </si>
  <si>
    <t>Philosophy</t>
  </si>
  <si>
    <t>Non-Degree</t>
  </si>
  <si>
    <t>Physics</t>
  </si>
  <si>
    <t>Undecided</t>
  </si>
  <si>
    <t>Policy Studies</t>
  </si>
  <si>
    <t>Political Science</t>
  </si>
  <si>
    <t>GRADUATE</t>
  </si>
  <si>
    <t>Professional Writing &amp; Rhetoric</t>
  </si>
  <si>
    <t>Psychology</t>
  </si>
  <si>
    <t>Juris Doctorate</t>
  </si>
  <si>
    <t>Public Health Studies</t>
  </si>
  <si>
    <t>Public Policy</t>
  </si>
  <si>
    <t>Religious Studies</t>
  </si>
  <si>
    <t>Master of Business Administration</t>
  </si>
  <si>
    <t>Sociology</t>
  </si>
  <si>
    <t>Spanish</t>
  </si>
  <si>
    <t>Statistics</t>
  </si>
  <si>
    <t>Theatrical Design &amp; Technology</t>
  </si>
  <si>
    <t>Master of Science - Physician Assistant Studies</t>
  </si>
  <si>
    <t>* Includes double and triple majors</t>
  </si>
  <si>
    <t>PARTTIME</t>
  </si>
  <si>
    <t>FULLTIME</t>
  </si>
  <si>
    <t xml:space="preserve">  Total Undergraduate Enrollment</t>
  </si>
  <si>
    <t>Master of Arts - Interactive Media</t>
  </si>
  <si>
    <t xml:space="preserve">  Total Graduate Enrollment</t>
  </si>
  <si>
    <t xml:space="preserve">  TOTAL ENROLLMENT</t>
  </si>
  <si>
    <t>* Students in JD/MBA dual degree (21 total) are double counted here</t>
  </si>
  <si>
    <t>Chemistry/Chemical Engineering</t>
  </si>
  <si>
    <t>Physical Education &amp; Health</t>
  </si>
  <si>
    <t>Computer Science/Engineering</t>
  </si>
  <si>
    <t>Engineering Physics</t>
  </si>
  <si>
    <t>Individualized Major</t>
  </si>
  <si>
    <t>Graduate Business Certificate in Operations Excellence</t>
  </si>
  <si>
    <t>Healthcare Analytics Graduate Certificate</t>
  </si>
  <si>
    <t>Master of Science - Accounting **</t>
  </si>
  <si>
    <t>Master of Science - Business Analytics **</t>
  </si>
  <si>
    <t>** Includes 3+1 business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</si>
</sst>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General_)"/>
    <numFmt numFmtId="165" formatCode="0.0%"/>
    <numFmt numFmtId="166" formatCode="0.0_)"/>
  </numFmts>
  <fonts count="24" x14ac:knownFonts="1">
    <font>
      <sz val="12"/>
      <name val="Helv"/>
    </font>
    <font>
      <b/>
      <sz val="10"/>
      <name val="Arial"/>
      <family val="2"/>
    </font>
    <font>
      <sz val="10"/>
      <name val="Arial"/>
      <family val="2"/>
    </font>
    <font>
      <sz val="12"/>
      <name val="Helv"/>
    </font>
    <font>
      <sz val="12"/>
      <name val="Times New Roman"/>
      <family val="1"/>
    </font>
    <font>
      <b/>
      <sz val="12"/>
      <name val="Times New Roman"/>
      <family val="1"/>
    </font>
    <font>
      <u/>
      <sz val="12"/>
      <name val="Times New Roman"/>
      <family val="1"/>
    </font>
    <font>
      <u/>
      <sz val="14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u val="double"/>
      <sz val="14"/>
      <name val="Times New Roman"/>
      <family val="1"/>
    </font>
    <font>
      <u/>
      <sz val="11"/>
      <name val="Times New Roman"/>
      <family val="1"/>
    </font>
    <font>
      <sz val="11"/>
      <name val="Times New Roman"/>
      <family val="1"/>
    </font>
    <font>
      <b/>
      <sz val="26"/>
      <name val="Times New Roman"/>
      <family val="1"/>
    </font>
    <font>
      <b/>
      <u/>
      <sz val="11"/>
      <name val="Times New Roman"/>
      <family val="1"/>
    </font>
    <font>
      <b/>
      <sz val="16"/>
      <name val="Times New Roman"/>
      <family val="1"/>
    </font>
    <font>
      <b/>
      <i/>
      <sz val="26"/>
      <name val="Times New Roman"/>
      <family val="1"/>
    </font>
    <font>
      <b/>
      <sz val="11"/>
      <name val="Helv"/>
    </font>
    <font>
      <sz val="11"/>
      <name val="Helv"/>
    </font>
    <font>
      <b/>
      <sz val="11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</font>
    <font>
      <sz val="14"/>
      <name val="Helv"/>
    </font>
    <font>
      <b/>
      <u val="double"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</borders>
  <cellStyleXfs count="5">
    <xf numFmtId="164" fontId="0" fillId="0" borderId="0"/>
    <xf numFmtId="165" fontId="3" fillId="0" borderId="0"/>
    <xf numFmtId="0" fontId="2" fillId="0" borderId="0"/>
    <xf numFmtId="0" fontId="21" fillId="0" borderId="0"/>
    <xf numFmtId="9" fontId="3" fillId="0" borderId="0" applyFont="0" applyFill="0" applyBorder="0" applyAlignment="0" applyProtection="0"/>
  </cellStyleXfs>
  <cellXfs count="82">
    <xf numFmtId="164" fontId="0" fillId="0" borderId="0" xfId="0"/>
    <xf numFmtId="164" fontId="0" fillId="0" borderId="0" xfId="0" applyAlignment="1">
      <alignment horizontal="left"/>
    </xf>
    <xf numFmtId="165" fontId="3" fillId="0" borderId="0" xfId="1"/>
    <xf numFmtId="0" fontId="2" fillId="0" borderId="0" xfId="2"/>
    <xf numFmtId="164" fontId="4" fillId="0" borderId="0" xfId="0" applyFont="1"/>
    <xf numFmtId="164" fontId="6" fillId="0" borderId="0" xfId="0" applyFont="1" applyAlignment="1">
      <alignment horizontal="left"/>
    </xf>
    <xf numFmtId="164" fontId="4" fillId="0" borderId="0" xfId="0" applyFont="1" applyAlignment="1">
      <alignment horizontal="left"/>
    </xf>
    <xf numFmtId="164" fontId="5" fillId="0" borderId="0" xfId="0" applyFont="1" applyAlignment="1">
      <alignment horizontal="left"/>
    </xf>
    <xf numFmtId="164" fontId="5" fillId="0" borderId="0" xfId="0" applyFont="1"/>
    <xf numFmtId="164" fontId="4" fillId="0" borderId="0" xfId="0" applyFont="1" applyAlignment="1">
      <alignment horizontal="right"/>
    </xf>
    <xf numFmtId="164" fontId="6" fillId="0" borderId="0" xfId="0" applyFont="1" applyAlignment="1">
      <alignment horizontal="right"/>
    </xf>
    <xf numFmtId="166" fontId="4" fillId="0" borderId="0" xfId="0" applyNumberFormat="1" applyFont="1"/>
    <xf numFmtId="164" fontId="6" fillId="0" borderId="0" xfId="0" applyFont="1"/>
    <xf numFmtId="166" fontId="6" fillId="0" borderId="0" xfId="0" applyNumberFormat="1" applyFont="1"/>
    <xf numFmtId="164" fontId="4" fillId="0" borderId="0" xfId="0" quotePrefix="1" applyFont="1" applyAlignment="1">
      <alignment horizontal="left"/>
    </xf>
    <xf numFmtId="0" fontId="8" fillId="0" borderId="0" xfId="2" applyFont="1"/>
    <xf numFmtId="164" fontId="4" fillId="0" borderId="1" xfId="0" applyFont="1" applyBorder="1"/>
    <xf numFmtId="164" fontId="4" fillId="0" borderId="1" xfId="0" applyFont="1" applyBorder="1" applyAlignment="1">
      <alignment horizontal="center"/>
    </xf>
    <xf numFmtId="1" fontId="3" fillId="0" borderId="0" xfId="1" applyNumberFormat="1"/>
    <xf numFmtId="164" fontId="12" fillId="0" borderId="0" xfId="0" applyFont="1"/>
    <xf numFmtId="0" fontId="1" fillId="0" borderId="0" xfId="2" applyFont="1"/>
    <xf numFmtId="0" fontId="9" fillId="0" borderId="0" xfId="2" applyFont="1"/>
    <xf numFmtId="165" fontId="12" fillId="0" borderId="0" xfId="1" applyFont="1" applyAlignment="1">
      <alignment horizontal="left"/>
    </xf>
    <xf numFmtId="1" fontId="12" fillId="0" borderId="0" xfId="0" applyNumberFormat="1" applyFont="1" applyAlignment="1">
      <alignment horizontal="right"/>
    </xf>
    <xf numFmtId="166" fontId="12" fillId="0" borderId="0" xfId="1" applyNumberFormat="1" applyFont="1"/>
    <xf numFmtId="1" fontId="11" fillId="0" borderId="0" xfId="0" applyNumberFormat="1" applyFont="1" applyAlignment="1">
      <alignment horizontal="right"/>
    </xf>
    <xf numFmtId="166" fontId="11" fillId="0" borderId="0" xfId="1" applyNumberFormat="1" applyFont="1"/>
    <xf numFmtId="165" fontId="12" fillId="0" borderId="0" xfId="1" applyFont="1"/>
    <xf numFmtId="164" fontId="12" fillId="0" borderId="0" xfId="1" applyNumberFormat="1" applyFont="1"/>
    <xf numFmtId="1" fontId="4" fillId="0" borderId="0" xfId="0" applyNumberFormat="1" applyFont="1" applyAlignment="1">
      <alignment horizontal="left"/>
    </xf>
    <xf numFmtId="164" fontId="18" fillId="0" borderId="0" xfId="0" applyFont="1"/>
    <xf numFmtId="165" fontId="14" fillId="0" borderId="0" xfId="1" applyFont="1" applyAlignment="1">
      <alignment horizontal="left"/>
    </xf>
    <xf numFmtId="165" fontId="14" fillId="0" borderId="0" xfId="1" applyFont="1" applyAlignment="1">
      <alignment horizontal="right"/>
    </xf>
    <xf numFmtId="164" fontId="7" fillId="0" borderId="0" xfId="0" applyFont="1" applyAlignment="1">
      <alignment horizontal="left"/>
    </xf>
    <xf numFmtId="164" fontId="8" fillId="0" borderId="0" xfId="0" applyFont="1" applyAlignment="1">
      <alignment horizontal="left"/>
    </xf>
    <xf numFmtId="164" fontId="8" fillId="0" borderId="0" xfId="0" applyFont="1"/>
    <xf numFmtId="164" fontId="9" fillId="0" borderId="0" xfId="0" applyFont="1" applyAlignment="1">
      <alignment horizontal="left"/>
    </xf>
    <xf numFmtId="164" fontId="12" fillId="0" borderId="0" xfId="0" applyFont="1" applyAlignment="1">
      <alignment horizontal="left"/>
    </xf>
    <xf numFmtId="164" fontId="11" fillId="0" borderId="0" xfId="0" applyFont="1"/>
    <xf numFmtId="164" fontId="11" fillId="0" borderId="0" xfId="0" applyFont="1" applyAlignment="1">
      <alignment horizontal="left"/>
    </xf>
    <xf numFmtId="164" fontId="19" fillId="0" borderId="0" xfId="0" applyFont="1"/>
    <xf numFmtId="164" fontId="19" fillId="0" borderId="0" xfId="0" applyFont="1" applyAlignment="1">
      <alignment horizontal="left"/>
    </xf>
    <xf numFmtId="164" fontId="11" fillId="0" borderId="0" xfId="0" applyFont="1" applyAlignment="1">
      <alignment horizontal="right"/>
    </xf>
    <xf numFmtId="164" fontId="19" fillId="0" borderId="0" xfId="0" applyFont="1" applyAlignment="1">
      <alignment horizontal="right"/>
    </xf>
    <xf numFmtId="164" fontId="17" fillId="0" borderId="0" xfId="0" applyFont="1"/>
    <xf numFmtId="164" fontId="5" fillId="0" borderId="0" xfId="0" applyFont="1" applyAlignment="1">
      <alignment horizontal="center"/>
    </xf>
    <xf numFmtId="164" fontId="5" fillId="0" borderId="0" xfId="0" applyFont="1" applyAlignment="1">
      <alignment horizontal="right"/>
    </xf>
    <xf numFmtId="164" fontId="20" fillId="0" borderId="0" xfId="0" applyFont="1" applyAlignment="1">
      <alignment horizontal="center"/>
    </xf>
    <xf numFmtId="164" fontId="20" fillId="0" borderId="0" xfId="0" applyFont="1" applyAlignment="1">
      <alignment horizontal="right"/>
    </xf>
    <xf numFmtId="164" fontId="20" fillId="0" borderId="0" xfId="0" applyFont="1" applyAlignment="1">
      <alignment horizontal="left"/>
    </xf>
    <xf numFmtId="164" fontId="7" fillId="0" borderId="0" xfId="0" applyFont="1"/>
    <xf numFmtId="164" fontId="9" fillId="0" borderId="0" xfId="0" applyFont="1"/>
    <xf numFmtId="164" fontId="10" fillId="0" borderId="0" xfId="0" applyFont="1"/>
    <xf numFmtId="164" fontId="7" fillId="0" borderId="0" xfId="0" applyFont="1" applyAlignment="1">
      <alignment horizontal="center"/>
    </xf>
    <xf numFmtId="166" fontId="19" fillId="0" borderId="0" xfId="1" applyNumberFormat="1" applyFont="1"/>
    <xf numFmtId="1" fontId="19" fillId="0" borderId="0" xfId="1" applyNumberFormat="1" applyFont="1"/>
    <xf numFmtId="165" fontId="18" fillId="0" borderId="0" xfId="1" applyFont="1"/>
    <xf numFmtId="164" fontId="0" fillId="0" borderId="0" xfId="0" applyAlignment="1">
      <alignment horizontal="right"/>
    </xf>
    <xf numFmtId="164" fontId="12" fillId="0" borderId="0" xfId="0" quotePrefix="1" applyFont="1" applyAlignment="1">
      <alignment horizontal="right"/>
    </xf>
    <xf numFmtId="0" fontId="4" fillId="0" borderId="0" xfId="0" applyNumberFormat="1" applyFont="1" applyAlignment="1">
      <alignment horizontal="left"/>
    </xf>
    <xf numFmtId="164" fontId="4" fillId="0" borderId="2" xfId="0" applyFont="1" applyBorder="1"/>
    <xf numFmtId="164" fontId="7" fillId="0" borderId="3" xfId="0" applyFont="1" applyBorder="1" applyAlignment="1">
      <alignment horizontal="left"/>
    </xf>
    <xf numFmtId="164" fontId="7" fillId="0" borderId="4" xfId="0" applyFont="1" applyBorder="1"/>
    <xf numFmtId="164" fontId="7" fillId="0" borderId="3" xfId="0" applyFont="1" applyBorder="1"/>
    <xf numFmtId="164" fontId="8" fillId="0" borderId="3" xfId="0" applyFont="1" applyBorder="1"/>
    <xf numFmtId="164" fontId="8" fillId="0" borderId="4" xfId="0" applyFont="1" applyBorder="1"/>
    <xf numFmtId="164" fontId="9" fillId="0" borderId="3" xfId="0" applyFont="1" applyBorder="1"/>
    <xf numFmtId="164" fontId="9" fillId="0" borderId="4" xfId="0" applyFont="1" applyBorder="1"/>
    <xf numFmtId="164" fontId="22" fillId="0" borderId="0" xfId="0" applyFont="1"/>
    <xf numFmtId="164" fontId="22" fillId="0" borderId="3" xfId="0" applyFont="1" applyBorder="1"/>
    <xf numFmtId="164" fontId="3" fillId="0" borderId="0" xfId="0" applyFont="1"/>
    <xf numFmtId="164" fontId="6" fillId="0" borderId="2" xfId="0" applyFont="1" applyBorder="1"/>
    <xf numFmtId="164" fontId="23" fillId="0" borderId="0" xfId="0" applyFont="1"/>
    <xf numFmtId="165" fontId="12" fillId="0" borderId="0" xfId="4" applyNumberFormat="1" applyFont="1"/>
    <xf numFmtId="165" fontId="0" fillId="0" borderId="0" xfId="4" applyNumberFormat="1" applyFont="1"/>
    <xf numFmtId="164" fontId="4" fillId="0" borderId="2" xfId="0" applyFont="1" applyBorder="1" applyAlignment="1">
      <alignment horizontal="left"/>
    </xf>
    <xf numFmtId="164" fontId="8" fillId="0" borderId="5" xfId="0" applyFont="1" applyBorder="1"/>
    <xf numFmtId="164" fontId="10" fillId="0" borderId="6" xfId="0" applyFont="1" applyBorder="1"/>
    <xf numFmtId="0" fontId="13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49" fontId="15" fillId="0" borderId="0" xfId="2" applyNumberFormat="1" applyFont="1" applyAlignment="1">
      <alignment horizontal="center"/>
    </xf>
    <xf numFmtId="49" fontId="15" fillId="0" borderId="0" xfId="2" quotePrefix="1" applyNumberFormat="1" applyFont="1" applyAlignment="1">
      <alignment horizontal="center"/>
    </xf>
  </cellXfs>
  <cellStyles count="5">
    <cellStyle name="Normal" xfId="0" builtinId="0"/>
    <cellStyle name="Normal 2" xfId="3" xr:uid="{00000000-0005-0000-0000-000001000000}"/>
    <cellStyle name="Normal_F94RR3" xfId="1" xr:uid="{00000000-0005-0000-0000-000002000000}"/>
    <cellStyle name="Normal_Sheet1" xfId="2" xr:uid="{00000000-0005-0000-0000-000003000000}"/>
    <cellStyle name="Percent" xfId="4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57150</xdr:rowOff>
    </xdr:from>
    <xdr:to>
      <xdr:col>7</xdr:col>
      <xdr:colOff>403797</xdr:colOff>
      <xdr:row>11</xdr:row>
      <xdr:rowOff>152402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0050" y="219075"/>
          <a:ext cx="4871022" cy="171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showGridLines="0" zoomScaleNormal="100" workbookViewId="0">
      <selection activeCell="G13" sqref="G13"/>
    </sheetView>
  </sheetViews>
  <sheetFormatPr defaultColWidth="8.88671875" defaultRowHeight="12.75" x14ac:dyDescent="0.2"/>
  <cols>
    <col min="1" max="1" width="8.88671875" style="3"/>
    <col min="2" max="2" width="3.44140625" style="3" customWidth="1"/>
    <col min="3" max="3" width="8.21875" style="3" customWidth="1"/>
    <col min="4" max="4" width="9.5546875" style="3" bestFit="1" customWidth="1"/>
    <col min="5" max="16384" width="8.88671875" style="3"/>
  </cols>
  <sheetData>
    <row r="1" spans="1:9" x14ac:dyDescent="0.2">
      <c r="E1" s="20"/>
    </row>
    <row r="2" spans="1:9" x14ac:dyDescent="0.2">
      <c r="A2" s="20"/>
      <c r="B2" s="20"/>
      <c r="C2" s="20"/>
      <c r="D2" s="20"/>
      <c r="E2" s="20"/>
      <c r="F2" s="20"/>
      <c r="G2" s="20"/>
      <c r="H2" s="20"/>
      <c r="I2" s="20"/>
    </row>
    <row r="3" spans="1:9" x14ac:dyDescent="0.2">
      <c r="A3" s="20"/>
      <c r="B3" s="20"/>
      <c r="C3" s="20"/>
      <c r="D3" s="20"/>
      <c r="E3" s="20"/>
      <c r="F3" s="20"/>
      <c r="G3" s="20"/>
      <c r="H3" s="20"/>
      <c r="I3" s="20"/>
    </row>
    <row r="4" spans="1:9" x14ac:dyDescent="0.2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">
      <c r="A8" s="20"/>
      <c r="B8" s="20"/>
      <c r="C8" s="20"/>
      <c r="D8" s="20"/>
      <c r="E8" s="20"/>
      <c r="F8" s="20"/>
      <c r="G8" s="20"/>
      <c r="H8" s="20"/>
      <c r="I8" s="20"/>
    </row>
    <row r="9" spans="1:9" x14ac:dyDescent="0.2">
      <c r="A9" s="20"/>
      <c r="B9" s="20"/>
      <c r="C9" s="20"/>
      <c r="D9" s="20"/>
      <c r="E9" s="20"/>
      <c r="F9" s="20"/>
      <c r="G9" s="20"/>
      <c r="H9" s="20"/>
      <c r="I9" s="20"/>
    </row>
    <row r="10" spans="1:9" x14ac:dyDescent="0.2">
      <c r="A10" s="20"/>
      <c r="B10" s="20"/>
      <c r="C10" s="20"/>
      <c r="D10" s="20"/>
      <c r="E10" s="20"/>
      <c r="F10" s="20"/>
      <c r="G10" s="20"/>
      <c r="H10" s="20"/>
      <c r="I10" s="20"/>
    </row>
    <row r="11" spans="1:9" x14ac:dyDescent="0.2">
      <c r="A11" s="20"/>
      <c r="B11" s="20"/>
      <c r="C11" s="20"/>
      <c r="D11" s="20"/>
      <c r="E11" s="20"/>
      <c r="F11" s="20"/>
      <c r="G11" s="20"/>
      <c r="H11" s="20"/>
      <c r="I11" s="20"/>
    </row>
    <row r="12" spans="1:9" x14ac:dyDescent="0.2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">
      <c r="A13" s="20"/>
      <c r="B13" s="20"/>
      <c r="C13" s="20"/>
      <c r="D13" s="20"/>
      <c r="E13" s="20"/>
      <c r="F13" s="20"/>
      <c r="G13" s="20"/>
      <c r="H13" s="20"/>
      <c r="I13" s="20"/>
    </row>
    <row r="14" spans="1:9" x14ac:dyDescent="0.2">
      <c r="A14" s="20"/>
      <c r="B14" s="20"/>
      <c r="C14" s="20"/>
      <c r="D14" s="20"/>
      <c r="E14" s="20"/>
      <c r="F14" s="20"/>
      <c r="G14" s="20"/>
      <c r="H14" s="20"/>
      <c r="I14" s="20"/>
    </row>
    <row r="15" spans="1:9" ht="33" x14ac:dyDescent="0.45">
      <c r="A15" s="79"/>
      <c r="B15" s="79"/>
      <c r="C15" s="79"/>
      <c r="D15" s="79"/>
      <c r="E15" s="79"/>
      <c r="F15" s="79"/>
      <c r="G15" s="79"/>
      <c r="H15" s="79"/>
      <c r="I15" s="20"/>
    </row>
    <row r="16" spans="1:9" ht="33" x14ac:dyDescent="0.45">
      <c r="A16" s="78" t="s">
        <v>0</v>
      </c>
      <c r="B16" s="78"/>
      <c r="C16" s="78"/>
      <c r="D16" s="78"/>
      <c r="E16" s="78"/>
      <c r="F16" s="78"/>
      <c r="G16" s="78"/>
      <c r="H16" s="78"/>
      <c r="I16" s="20"/>
    </row>
    <row r="17" spans="1:9" ht="33" x14ac:dyDescent="0.45">
      <c r="A17" s="78" t="s">
        <v>1</v>
      </c>
      <c r="B17" s="78"/>
      <c r="C17" s="78"/>
      <c r="D17" s="78"/>
      <c r="E17" s="78"/>
      <c r="F17" s="78"/>
      <c r="G17" s="78"/>
      <c r="H17" s="78"/>
      <c r="I17" s="20"/>
    </row>
    <row r="18" spans="1:9" ht="18.75" customHeight="1" x14ac:dyDescent="0.2">
      <c r="I18" s="20"/>
    </row>
    <row r="19" spans="1:9" ht="20.25" x14ac:dyDescent="0.3">
      <c r="A19" s="80" t="s">
        <v>2</v>
      </c>
      <c r="B19" s="81"/>
      <c r="C19" s="81"/>
      <c r="D19" s="81"/>
      <c r="E19" s="81"/>
      <c r="F19" s="81"/>
      <c r="G19" s="81"/>
      <c r="H19" s="81"/>
      <c r="I19" s="20"/>
    </row>
    <row r="20" spans="1:9" ht="18.75" x14ac:dyDescent="0.3">
      <c r="A20" s="21"/>
      <c r="B20" s="21"/>
      <c r="C20" s="21"/>
      <c r="D20" s="21"/>
      <c r="E20" s="21"/>
      <c r="F20" s="21"/>
      <c r="G20" s="20"/>
      <c r="H20" s="20"/>
      <c r="I20" s="20"/>
    </row>
    <row r="21" spans="1:9" ht="18.75" x14ac:dyDescent="0.3">
      <c r="A21" s="21"/>
      <c r="B21" s="21"/>
      <c r="C21" s="21"/>
      <c r="D21" s="21"/>
      <c r="E21" s="21"/>
      <c r="F21" s="21"/>
      <c r="G21" s="20"/>
      <c r="H21" s="20"/>
      <c r="I21" s="20"/>
    </row>
    <row r="22" spans="1:9" ht="18.75" x14ac:dyDescent="0.3">
      <c r="A22" s="21"/>
      <c r="B22" s="21"/>
      <c r="C22" s="21"/>
      <c r="D22" s="21"/>
      <c r="E22" s="21"/>
      <c r="F22" s="21"/>
      <c r="G22" s="20"/>
      <c r="H22" s="20"/>
      <c r="I22" s="20"/>
    </row>
    <row r="23" spans="1:9" ht="18.75" x14ac:dyDescent="0.3">
      <c r="A23" s="21"/>
      <c r="B23" s="21"/>
      <c r="C23" s="21"/>
      <c r="D23" s="21"/>
      <c r="E23" s="21"/>
      <c r="F23" s="21"/>
      <c r="G23" s="20"/>
      <c r="H23" s="20"/>
      <c r="I23" s="20"/>
    </row>
    <row r="24" spans="1:9" ht="18.75" x14ac:dyDescent="0.3">
      <c r="A24" s="21"/>
      <c r="B24" s="21"/>
      <c r="C24" s="21"/>
      <c r="D24" s="21"/>
      <c r="E24" s="21"/>
      <c r="F24" s="21"/>
      <c r="G24" s="20"/>
      <c r="H24" s="20"/>
      <c r="I24" s="20"/>
    </row>
    <row r="25" spans="1:9" ht="18.75" x14ac:dyDescent="0.3">
      <c r="A25" s="21"/>
      <c r="B25" s="21"/>
      <c r="C25" s="21"/>
      <c r="D25" s="21"/>
      <c r="E25" s="21"/>
      <c r="F25" s="21"/>
      <c r="G25" s="20"/>
      <c r="H25" s="20"/>
      <c r="I25" s="20"/>
    </row>
    <row r="26" spans="1:9" ht="18.75" x14ac:dyDescent="0.3">
      <c r="A26" s="21"/>
      <c r="B26" s="21"/>
      <c r="C26" s="21"/>
      <c r="D26" s="21"/>
      <c r="E26" s="21"/>
      <c r="F26" s="21"/>
      <c r="G26" s="20"/>
      <c r="H26" s="20"/>
      <c r="I26" s="20"/>
    </row>
    <row r="27" spans="1:9" ht="18.75" x14ac:dyDescent="0.3">
      <c r="A27" s="21"/>
      <c r="B27" s="21"/>
      <c r="C27" s="21" t="s">
        <v>3</v>
      </c>
      <c r="D27" s="21" t="s">
        <v>4</v>
      </c>
      <c r="E27" s="21"/>
      <c r="F27" s="21"/>
      <c r="G27" s="20"/>
      <c r="H27" s="20"/>
      <c r="I27" s="20"/>
    </row>
    <row r="28" spans="1:9" ht="18.75" x14ac:dyDescent="0.3">
      <c r="A28" s="21"/>
      <c r="B28" s="21"/>
      <c r="C28" s="21" t="s">
        <v>5</v>
      </c>
      <c r="D28" s="21" t="s">
        <v>6</v>
      </c>
      <c r="E28" s="21"/>
      <c r="F28" s="21"/>
      <c r="G28" s="20"/>
      <c r="H28" s="20"/>
      <c r="I28" s="20"/>
    </row>
    <row r="29" spans="1:9" ht="18.75" x14ac:dyDescent="0.3">
      <c r="A29" s="21"/>
      <c r="B29" s="21"/>
      <c r="C29" s="21"/>
      <c r="D29" s="21" t="s">
        <v>7</v>
      </c>
      <c r="E29" s="21"/>
      <c r="F29" s="21"/>
      <c r="G29" s="20"/>
      <c r="H29" s="20"/>
      <c r="I29" s="20"/>
    </row>
    <row r="30" spans="1:9" ht="18.75" x14ac:dyDescent="0.3">
      <c r="A30" s="21"/>
      <c r="B30" s="21"/>
      <c r="C30" s="21" t="s">
        <v>8</v>
      </c>
      <c r="D30" s="21" t="s">
        <v>9</v>
      </c>
      <c r="E30" s="21"/>
      <c r="F30" s="21"/>
      <c r="G30" s="20"/>
      <c r="H30" s="20"/>
      <c r="I30" s="20"/>
    </row>
    <row r="31" spans="1:9" ht="18.75" x14ac:dyDescent="0.3">
      <c r="A31" s="15"/>
      <c r="B31" s="15"/>
      <c r="C31" s="21"/>
      <c r="D31" s="21"/>
      <c r="E31" s="15"/>
      <c r="F31" s="15"/>
    </row>
    <row r="32" spans="1:9" ht="18.75" x14ac:dyDescent="0.3">
      <c r="A32" s="15"/>
      <c r="B32" s="15"/>
      <c r="C32" s="15"/>
      <c r="E32" s="15"/>
      <c r="F32" s="15"/>
    </row>
    <row r="33" spans="1:6" ht="18.75" x14ac:dyDescent="0.3">
      <c r="A33" s="15"/>
      <c r="B33" s="15"/>
      <c r="C33" s="15"/>
      <c r="D33" s="15"/>
      <c r="E33" s="15"/>
      <c r="F33" s="15"/>
    </row>
  </sheetData>
  <customSheetViews>
    <customSheetView guid="{0782D04A-F9DD-462B-84E5-7F9CBB74479B}">
      <selection activeCell="A19" sqref="A19:H19"/>
      <pageMargins left="0" right="0" top="0" bottom="0" header="0" footer="0"/>
      <printOptions horizontalCentered="1"/>
      <pageSetup orientation="portrait" horizontalDpi="4294967292" r:id="rId1"/>
      <headerFooter alignWithMargins="0"/>
    </customSheetView>
  </customSheetViews>
  <mergeCells count="4">
    <mergeCell ref="A16:H16"/>
    <mergeCell ref="A17:H17"/>
    <mergeCell ref="A15:H15"/>
    <mergeCell ref="A19:H19"/>
  </mergeCells>
  <phoneticPr fontId="0" type="noConversion"/>
  <printOptions horizontalCentered="1"/>
  <pageMargins left="0.75" right="0.75" top="1" bottom="1" header="0.5" footer="0.5"/>
  <pageSetup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1" transitionEvaluation="1"/>
  <dimension ref="A1:L35"/>
  <sheetViews>
    <sheetView showGridLines="0" tabSelected="1" view="pageLayout" zoomScale="85" zoomScaleNormal="100" zoomScalePageLayoutView="85" workbookViewId="0">
      <selection activeCell="H10" sqref="H10"/>
    </sheetView>
  </sheetViews>
  <sheetFormatPr defaultColWidth="9.6640625" defaultRowHeight="15.75" x14ac:dyDescent="0.25"/>
  <cols>
    <col min="1" max="1" width="36.44140625" customWidth="1"/>
    <col min="2" max="2" width="6.6640625" customWidth="1"/>
    <col min="3" max="3" width="7.6640625" customWidth="1"/>
    <col min="4" max="4" width="6.5546875" customWidth="1"/>
    <col min="5" max="5" width="3" customWidth="1"/>
    <col min="6" max="6" width="7.5546875" customWidth="1"/>
    <col min="7" max="7" width="8" customWidth="1"/>
    <col min="8" max="8" width="6.88671875" customWidth="1"/>
    <col min="9" max="9" width="3.109375" customWidth="1"/>
    <col min="10" max="11" width="7.5546875" customWidth="1"/>
    <col min="12" max="12" width="9.88671875" customWidth="1"/>
    <col min="13" max="13" width="12.6640625" customWidth="1"/>
  </cols>
  <sheetData>
    <row r="1" spans="1:12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25">
      <c r="A2" s="4"/>
      <c r="B2" s="16"/>
      <c r="C2" s="17" t="s">
        <v>10</v>
      </c>
      <c r="D2" s="16"/>
      <c r="E2" s="4"/>
      <c r="F2" s="16"/>
      <c r="G2" s="17" t="s">
        <v>11</v>
      </c>
      <c r="H2" s="16"/>
      <c r="I2" s="4"/>
      <c r="J2" s="16"/>
      <c r="K2" s="17" t="s">
        <v>12</v>
      </c>
      <c r="L2" s="16"/>
    </row>
    <row r="3" spans="1:12" x14ac:dyDescent="0.25">
      <c r="A3" s="70"/>
      <c r="B3" s="9" t="s">
        <v>13</v>
      </c>
      <c r="C3" s="9" t="s">
        <v>14</v>
      </c>
      <c r="D3" s="4"/>
      <c r="E3" s="4"/>
      <c r="F3" s="9" t="s">
        <v>13</v>
      </c>
      <c r="G3" s="9" t="s">
        <v>14</v>
      </c>
      <c r="H3" s="4"/>
      <c r="I3" s="4"/>
      <c r="J3" s="9" t="s">
        <v>13</v>
      </c>
      <c r="K3" s="9" t="s">
        <v>14</v>
      </c>
      <c r="L3" s="9" t="s">
        <v>15</v>
      </c>
    </row>
    <row r="4" spans="1:12" x14ac:dyDescent="0.25">
      <c r="A4" s="4" t="s">
        <v>16</v>
      </c>
      <c r="B4" s="10" t="s">
        <v>17</v>
      </c>
      <c r="C4" s="10" t="s">
        <v>17</v>
      </c>
      <c r="D4" s="10" t="s">
        <v>12</v>
      </c>
      <c r="E4" s="4"/>
      <c r="F4" s="10" t="s">
        <v>17</v>
      </c>
      <c r="G4" s="10" t="s">
        <v>17</v>
      </c>
      <c r="H4" s="10" t="s">
        <v>12</v>
      </c>
      <c r="I4" s="4"/>
      <c r="J4" s="10" t="s">
        <v>17</v>
      </c>
      <c r="K4" s="10" t="s">
        <v>17</v>
      </c>
      <c r="L4" s="10" t="s">
        <v>12</v>
      </c>
    </row>
    <row r="5" spans="1:12" x14ac:dyDescent="0.25">
      <c r="A5" s="5" t="s">
        <v>18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x14ac:dyDescent="0.25">
      <c r="A6" s="6" t="s">
        <v>19</v>
      </c>
      <c r="B6" s="4">
        <v>1</v>
      </c>
      <c r="C6" s="4">
        <v>532</v>
      </c>
      <c r="D6" s="4">
        <f>B6+C6</f>
        <v>533</v>
      </c>
      <c r="E6" s="4"/>
      <c r="F6" s="4">
        <v>0</v>
      </c>
      <c r="G6" s="4">
        <v>800</v>
      </c>
      <c r="H6" s="4">
        <f>F6+G6</f>
        <v>800</v>
      </c>
      <c r="I6" s="4"/>
      <c r="J6" s="4">
        <f>B6+F6</f>
        <v>1</v>
      </c>
      <c r="K6" s="4">
        <f>C6+G6</f>
        <v>1332</v>
      </c>
      <c r="L6" s="4">
        <f>J6+K6</f>
        <v>1333</v>
      </c>
    </row>
    <row r="7" spans="1:12" x14ac:dyDescent="0.25">
      <c r="A7" s="6" t="s">
        <v>20</v>
      </c>
      <c r="B7" s="12">
        <v>2</v>
      </c>
      <c r="C7" s="12">
        <v>57</v>
      </c>
      <c r="D7" s="12">
        <f>B7+C7</f>
        <v>59</v>
      </c>
      <c r="E7" s="12"/>
      <c r="F7" s="12">
        <v>0</v>
      </c>
      <c r="G7" s="12">
        <v>42</v>
      </c>
      <c r="H7" s="12">
        <f>F7+G7</f>
        <v>42</v>
      </c>
      <c r="I7" s="4"/>
      <c r="J7" s="12">
        <f>B7+F7</f>
        <v>2</v>
      </c>
      <c r="K7" s="12">
        <f>C7+G7</f>
        <v>99</v>
      </c>
      <c r="L7" s="12">
        <f>J7+K7</f>
        <v>101</v>
      </c>
    </row>
    <row r="8" spans="1:12" x14ac:dyDescent="0.25">
      <c r="A8" s="6" t="s">
        <v>21</v>
      </c>
      <c r="B8" s="4">
        <f>B6+B7</f>
        <v>3</v>
      </c>
      <c r="C8" s="4">
        <f>C6+C7</f>
        <v>589</v>
      </c>
      <c r="D8" s="4">
        <f>D6+D7</f>
        <v>592</v>
      </c>
      <c r="E8" s="4"/>
      <c r="F8" s="4">
        <f>F6+F7</f>
        <v>0</v>
      </c>
      <c r="G8" s="4">
        <f>G6+G7</f>
        <v>842</v>
      </c>
      <c r="H8" s="4">
        <f>H6+H7</f>
        <v>842</v>
      </c>
      <c r="I8" s="6" t="s">
        <v>22</v>
      </c>
      <c r="J8" s="4">
        <f>J6+J7</f>
        <v>3</v>
      </c>
      <c r="K8" s="4">
        <f>K6+K7</f>
        <v>1431</v>
      </c>
      <c r="L8" s="4">
        <f>SUM(L6:L7)</f>
        <v>1434</v>
      </c>
    </row>
    <row r="9" spans="1:12" ht="13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6" t="s">
        <v>23</v>
      </c>
      <c r="B10" s="4">
        <v>1</v>
      </c>
      <c r="C10" s="4">
        <v>598</v>
      </c>
      <c r="D10" s="4">
        <f>B10+C10</f>
        <v>599</v>
      </c>
      <c r="E10" s="4"/>
      <c r="F10" s="4">
        <v>0</v>
      </c>
      <c r="G10" s="4">
        <v>820</v>
      </c>
      <c r="H10" s="4">
        <f>F10+G10</f>
        <v>820</v>
      </c>
      <c r="I10" s="4"/>
      <c r="J10" s="4">
        <f t="shared" ref="J10:K12" si="0">B10+F10</f>
        <v>1</v>
      </c>
      <c r="K10" s="4">
        <f t="shared" si="0"/>
        <v>1418</v>
      </c>
      <c r="L10" s="4">
        <f>J10+K10</f>
        <v>1419</v>
      </c>
    </row>
    <row r="11" spans="1:12" x14ac:dyDescent="0.25">
      <c r="A11" s="6" t="s">
        <v>24</v>
      </c>
      <c r="B11" s="4">
        <v>0</v>
      </c>
      <c r="C11" s="4">
        <v>620</v>
      </c>
      <c r="D11" s="4">
        <f>B11+C11</f>
        <v>620</v>
      </c>
      <c r="E11" s="4"/>
      <c r="F11" s="4">
        <v>1</v>
      </c>
      <c r="G11" s="4">
        <v>868</v>
      </c>
      <c r="H11" s="4">
        <f>F11+G11</f>
        <v>869</v>
      </c>
      <c r="I11" s="4"/>
      <c r="J11" s="4">
        <f t="shared" si="0"/>
        <v>1</v>
      </c>
      <c r="K11" s="4">
        <f t="shared" si="0"/>
        <v>1488</v>
      </c>
      <c r="L11" s="4">
        <f>J11+K11</f>
        <v>1489</v>
      </c>
    </row>
    <row r="12" spans="1:12" x14ac:dyDescent="0.25">
      <c r="A12" s="6" t="s">
        <v>25</v>
      </c>
      <c r="B12" s="4">
        <v>50</v>
      </c>
      <c r="C12" s="4">
        <v>608</v>
      </c>
      <c r="D12" s="4">
        <f>B12+C12</f>
        <v>658</v>
      </c>
      <c r="E12" s="4"/>
      <c r="F12" s="4">
        <v>42</v>
      </c>
      <c r="G12" s="4">
        <v>979</v>
      </c>
      <c r="H12" s="4">
        <f>F12+G12</f>
        <v>1021</v>
      </c>
      <c r="I12" s="4"/>
      <c r="J12" s="4">
        <f t="shared" si="0"/>
        <v>92</v>
      </c>
      <c r="K12" s="4">
        <f t="shared" si="0"/>
        <v>1587</v>
      </c>
      <c r="L12" s="4">
        <f>J12+K12</f>
        <v>1679</v>
      </c>
    </row>
    <row r="13" spans="1:12" x14ac:dyDescent="0.25">
      <c r="A13" s="6" t="s">
        <v>26</v>
      </c>
      <c r="B13" s="4">
        <v>27</v>
      </c>
      <c r="C13" s="4">
        <v>22</v>
      </c>
      <c r="D13" s="4">
        <v>49</v>
      </c>
      <c r="E13" s="4"/>
      <c r="F13" s="4">
        <v>44</v>
      </c>
      <c r="G13" s="4">
        <v>22</v>
      </c>
      <c r="H13" s="4">
        <v>66</v>
      </c>
      <c r="I13" s="4"/>
      <c r="J13" s="4">
        <v>71</v>
      </c>
      <c r="K13" s="4">
        <v>44</v>
      </c>
      <c r="L13" s="4">
        <v>115</v>
      </c>
    </row>
    <row r="14" spans="1:12" x14ac:dyDescent="0.25">
      <c r="A14" s="6" t="s">
        <v>27</v>
      </c>
      <c r="B14" s="60">
        <v>0</v>
      </c>
      <c r="C14" s="60">
        <v>7</v>
      </c>
      <c r="D14" s="60">
        <v>7</v>
      </c>
      <c r="E14" s="12"/>
      <c r="F14" s="60">
        <v>0</v>
      </c>
      <c r="G14" s="60">
        <v>48</v>
      </c>
      <c r="H14" s="60">
        <v>48</v>
      </c>
      <c r="I14" s="4"/>
      <c r="J14" s="60">
        <v>0</v>
      </c>
      <c r="K14" s="60">
        <v>55</v>
      </c>
      <c r="L14" s="60">
        <v>55</v>
      </c>
    </row>
    <row r="15" spans="1:12" x14ac:dyDescent="0.25">
      <c r="A15" s="7" t="s">
        <v>28</v>
      </c>
      <c r="B15" s="8">
        <f>SUM(B8:B14)</f>
        <v>81</v>
      </c>
      <c r="C15" s="8">
        <f>SUM(C8:C14)</f>
        <v>2444</v>
      </c>
      <c r="D15" s="8">
        <f>SUM(D8:D14)</f>
        <v>2525</v>
      </c>
      <c r="E15" s="8"/>
      <c r="F15" s="8">
        <f>SUM(F8:F14)</f>
        <v>87</v>
      </c>
      <c r="G15" s="8">
        <f>SUM(G8:G14)</f>
        <v>3579</v>
      </c>
      <c r="H15" s="8">
        <f>SUM(H8:H14)</f>
        <v>3666</v>
      </c>
      <c r="I15" s="7" t="s">
        <v>22</v>
      </c>
      <c r="J15" s="8">
        <f>SUM(J8:J14)</f>
        <v>168</v>
      </c>
      <c r="K15" s="8">
        <f>SUM(K8:K14)</f>
        <v>6023</v>
      </c>
      <c r="L15" s="8">
        <f>SUM(L8:L14)</f>
        <v>6191</v>
      </c>
    </row>
    <row r="16" spans="1:12" ht="12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ht="12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5" t="s">
        <v>29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x14ac:dyDescent="0.25">
      <c r="A19" s="6" t="s">
        <v>30</v>
      </c>
      <c r="B19" s="4">
        <v>0</v>
      </c>
      <c r="C19" s="4">
        <v>44</v>
      </c>
      <c r="D19" s="4">
        <f>B19+C19</f>
        <v>44</v>
      </c>
      <c r="F19" s="4">
        <v>0</v>
      </c>
      <c r="G19" s="4">
        <v>97</v>
      </c>
      <c r="H19" s="4">
        <f>F19+G19</f>
        <v>97</v>
      </c>
      <c r="J19" s="4">
        <f t="shared" ref="J19:K19" si="1">B19+F19</f>
        <v>0</v>
      </c>
      <c r="K19" s="4">
        <f t="shared" si="1"/>
        <v>141</v>
      </c>
      <c r="L19" s="4">
        <f t="shared" ref="L19:L30" si="2">K19+J19</f>
        <v>141</v>
      </c>
    </row>
    <row r="20" spans="1:12" x14ac:dyDescent="0.25">
      <c r="A20" s="19" t="s">
        <v>325</v>
      </c>
      <c r="B20" s="19">
        <v>0</v>
      </c>
      <c r="C20" s="19">
        <v>0</v>
      </c>
      <c r="D20" s="19">
        <f>B20+C20</f>
        <v>0</v>
      </c>
      <c r="E20" s="19"/>
      <c r="F20" s="19">
        <v>0</v>
      </c>
      <c r="G20" s="19">
        <v>0</v>
      </c>
      <c r="H20" s="19">
        <f>F20+G20</f>
        <v>0</v>
      </c>
      <c r="I20" s="19"/>
      <c r="J20" s="19">
        <v>0</v>
      </c>
      <c r="K20" s="19">
        <v>0</v>
      </c>
      <c r="L20" s="19">
        <f t="shared" si="2"/>
        <v>0</v>
      </c>
    </row>
    <row r="21" spans="1:12" x14ac:dyDescent="0.25">
      <c r="A21" s="6" t="s">
        <v>326</v>
      </c>
      <c r="B21" s="4">
        <v>0</v>
      </c>
      <c r="C21" s="4">
        <v>11</v>
      </c>
      <c r="D21" s="4">
        <f>B21+C21</f>
        <v>11</v>
      </c>
      <c r="E21" s="12"/>
      <c r="F21" s="4">
        <v>0</v>
      </c>
      <c r="G21" s="4">
        <v>5</v>
      </c>
      <c r="H21" s="4">
        <f>F21+G21</f>
        <v>5</v>
      </c>
      <c r="I21" s="12"/>
      <c r="J21" s="4">
        <f>B21+F21</f>
        <v>0</v>
      </c>
      <c r="K21" s="4">
        <f>C21+G21</f>
        <v>16</v>
      </c>
      <c r="L21" s="4">
        <f t="shared" si="2"/>
        <v>16</v>
      </c>
    </row>
    <row r="22" spans="1:12" x14ac:dyDescent="0.25">
      <c r="A22" s="6" t="s">
        <v>31</v>
      </c>
      <c r="B22" s="4">
        <v>22</v>
      </c>
      <c r="C22" s="4">
        <v>170</v>
      </c>
      <c r="D22" s="4">
        <f t="shared" ref="D22:D29" si="3">B22+C22</f>
        <v>192</v>
      </c>
      <c r="E22" s="4"/>
      <c r="F22" s="4">
        <v>56</v>
      </c>
      <c r="G22" s="4">
        <v>282</v>
      </c>
      <c r="H22" s="4">
        <f t="shared" ref="H22:H29" si="4">F22+G22</f>
        <v>338</v>
      </c>
      <c r="I22" s="4"/>
      <c r="J22" s="4">
        <f>B22+F22+J23</f>
        <v>78</v>
      </c>
      <c r="K22" s="4">
        <f>C22+G22+K23</f>
        <v>466</v>
      </c>
      <c r="L22" s="4">
        <f t="shared" si="2"/>
        <v>544</v>
      </c>
    </row>
    <row r="23" spans="1:12" x14ac:dyDescent="0.25">
      <c r="A23" s="37" t="s">
        <v>32</v>
      </c>
      <c r="B23" s="4">
        <v>0</v>
      </c>
      <c r="C23" s="4">
        <v>4</v>
      </c>
      <c r="D23" s="4">
        <f t="shared" si="3"/>
        <v>4</v>
      </c>
      <c r="E23" s="4"/>
      <c r="F23" s="4">
        <v>0</v>
      </c>
      <c r="G23" s="4">
        <v>10</v>
      </c>
      <c r="H23" s="4">
        <f t="shared" si="4"/>
        <v>10</v>
      </c>
      <c r="I23" s="4"/>
      <c r="J23" s="4">
        <f t="shared" ref="J23:K23" si="5">B23+F23</f>
        <v>0</v>
      </c>
      <c r="K23" s="4">
        <f t="shared" si="5"/>
        <v>14</v>
      </c>
      <c r="L23" s="4">
        <f t="shared" si="2"/>
        <v>14</v>
      </c>
    </row>
    <row r="24" spans="1:12" x14ac:dyDescent="0.25">
      <c r="A24" s="6" t="s">
        <v>33</v>
      </c>
      <c r="B24" s="4">
        <v>0</v>
      </c>
      <c r="C24" s="4">
        <v>3</v>
      </c>
      <c r="D24" s="4">
        <f t="shared" si="3"/>
        <v>3</v>
      </c>
      <c r="E24" s="4"/>
      <c r="F24" s="4">
        <v>5</v>
      </c>
      <c r="G24" s="4">
        <v>13</v>
      </c>
      <c r="H24" s="4">
        <f t="shared" si="4"/>
        <v>18</v>
      </c>
      <c r="I24" s="4"/>
      <c r="J24" s="4">
        <f>B24+F24+J23</f>
        <v>5</v>
      </c>
      <c r="K24" s="4">
        <f>C24+G24</f>
        <v>16</v>
      </c>
      <c r="L24" s="4">
        <f t="shared" si="2"/>
        <v>21</v>
      </c>
    </row>
    <row r="25" spans="1:12" x14ac:dyDescent="0.25">
      <c r="A25" s="6" t="s">
        <v>34</v>
      </c>
      <c r="B25" s="4">
        <v>5</v>
      </c>
      <c r="C25" s="4">
        <v>4</v>
      </c>
      <c r="D25" s="4">
        <f t="shared" si="3"/>
        <v>9</v>
      </c>
      <c r="E25" s="4"/>
      <c r="F25" s="4">
        <v>11</v>
      </c>
      <c r="G25" s="4">
        <v>1</v>
      </c>
      <c r="H25" s="4">
        <f t="shared" si="4"/>
        <v>12</v>
      </c>
      <c r="I25" s="4"/>
      <c r="J25" s="4">
        <f>B25+F25+J23</f>
        <v>16</v>
      </c>
      <c r="K25" s="4">
        <f>C25+G25+K23</f>
        <v>19</v>
      </c>
      <c r="L25" s="4">
        <f t="shared" si="2"/>
        <v>35</v>
      </c>
    </row>
    <row r="26" spans="1:12" x14ac:dyDescent="0.25">
      <c r="A26" s="6" t="s">
        <v>35</v>
      </c>
      <c r="B26" s="4">
        <v>4</v>
      </c>
      <c r="C26" s="4">
        <v>0</v>
      </c>
      <c r="D26" s="4">
        <f>B26+C26</f>
        <v>4</v>
      </c>
      <c r="E26" s="4"/>
      <c r="F26" s="4">
        <v>31</v>
      </c>
      <c r="G26" s="4">
        <v>0</v>
      </c>
      <c r="H26" s="4">
        <f>F26+G26</f>
        <v>31</v>
      </c>
      <c r="I26" s="4"/>
      <c r="J26" s="4">
        <f>B26+F26</f>
        <v>35</v>
      </c>
      <c r="K26" s="4">
        <f>C26+G26</f>
        <v>0</v>
      </c>
      <c r="L26" s="4">
        <f t="shared" si="2"/>
        <v>35</v>
      </c>
    </row>
    <row r="27" spans="1:12" x14ac:dyDescent="0.25">
      <c r="A27" s="6" t="s">
        <v>36</v>
      </c>
      <c r="B27" s="4">
        <v>0</v>
      </c>
      <c r="C27" s="4">
        <v>2</v>
      </c>
      <c r="D27" s="4">
        <f t="shared" si="3"/>
        <v>2</v>
      </c>
      <c r="E27" s="4"/>
      <c r="F27" s="4">
        <v>0</v>
      </c>
      <c r="G27" s="4">
        <v>2</v>
      </c>
      <c r="H27" s="4">
        <f t="shared" si="4"/>
        <v>2</v>
      </c>
      <c r="I27" s="4"/>
      <c r="J27" s="4">
        <f t="shared" ref="J27:J28" si="6">B27+F27</f>
        <v>0</v>
      </c>
      <c r="K27" s="4">
        <f t="shared" ref="K27:K28" si="7">C27+G27</f>
        <v>4</v>
      </c>
      <c r="L27" s="4">
        <f t="shared" si="2"/>
        <v>4</v>
      </c>
    </row>
    <row r="28" spans="1:12" x14ac:dyDescent="0.25">
      <c r="A28" s="6" t="s">
        <v>37</v>
      </c>
      <c r="B28" s="4">
        <v>2</v>
      </c>
      <c r="C28" s="4">
        <v>14</v>
      </c>
      <c r="D28" s="4">
        <f t="shared" si="3"/>
        <v>16</v>
      </c>
      <c r="E28" s="4"/>
      <c r="F28" s="4">
        <v>4</v>
      </c>
      <c r="G28" s="4">
        <v>4</v>
      </c>
      <c r="H28" s="4">
        <f t="shared" si="4"/>
        <v>8</v>
      </c>
      <c r="I28" s="4"/>
      <c r="J28" s="4">
        <f t="shared" si="6"/>
        <v>6</v>
      </c>
      <c r="K28" s="4">
        <f t="shared" si="7"/>
        <v>18</v>
      </c>
      <c r="L28" s="4">
        <f t="shared" si="2"/>
        <v>24</v>
      </c>
    </row>
    <row r="29" spans="1:12" x14ac:dyDescent="0.25">
      <c r="A29" s="75" t="s">
        <v>38</v>
      </c>
      <c r="B29" s="60">
        <v>0</v>
      </c>
      <c r="C29" s="60">
        <v>16</v>
      </c>
      <c r="D29" s="60">
        <f t="shared" si="3"/>
        <v>16</v>
      </c>
      <c r="E29" s="71"/>
      <c r="F29" s="60">
        <v>0</v>
      </c>
      <c r="G29" s="60">
        <v>57</v>
      </c>
      <c r="H29" s="60">
        <f t="shared" si="4"/>
        <v>57</v>
      </c>
      <c r="I29" s="71"/>
      <c r="J29" s="60">
        <f>B29+F29</f>
        <v>0</v>
      </c>
      <c r="K29" s="60">
        <f>C29+G29</f>
        <v>73</v>
      </c>
      <c r="L29" s="60">
        <f t="shared" si="2"/>
        <v>73</v>
      </c>
    </row>
    <row r="30" spans="1:12" x14ac:dyDescent="0.25">
      <c r="A30" s="7" t="s">
        <v>39</v>
      </c>
      <c r="B30" s="8">
        <f>SUM(B19:B29)</f>
        <v>33</v>
      </c>
      <c r="C30" s="8">
        <f>SUM(C19:C29)</f>
        <v>268</v>
      </c>
      <c r="D30" s="8">
        <f>C30+B30</f>
        <v>301</v>
      </c>
      <c r="E30" s="8"/>
      <c r="F30" s="8">
        <f>SUM(F19:F29)</f>
        <v>107</v>
      </c>
      <c r="G30" s="8">
        <f>SUM(G19:G29)</f>
        <v>471</v>
      </c>
      <c r="H30" s="8">
        <f>G30+F30</f>
        <v>578</v>
      </c>
      <c r="I30" s="7" t="s">
        <v>22</v>
      </c>
      <c r="J30" s="8">
        <f>SUM(J19:J29)-(2*J23)</f>
        <v>140</v>
      </c>
      <c r="K30" s="8">
        <f>SUM(K19:K29)-(2*K23)</f>
        <v>739</v>
      </c>
      <c r="L30" s="8">
        <f t="shared" si="2"/>
        <v>879</v>
      </c>
    </row>
    <row r="31" spans="1:12" ht="15" customHeight="1" x14ac:dyDescent="0.25"/>
    <row r="32" spans="1:12" x14ac:dyDescent="0.25">
      <c r="A32" s="7" t="s">
        <v>40</v>
      </c>
      <c r="B32" s="8">
        <f>B15+B30</f>
        <v>114</v>
      </c>
      <c r="C32" s="8">
        <f>C15+C30</f>
        <v>2712</v>
      </c>
      <c r="D32" s="8">
        <f>D15+D30</f>
        <v>2826</v>
      </c>
      <c r="E32" s="8"/>
      <c r="F32" s="8">
        <f>F15+F30</f>
        <v>194</v>
      </c>
      <c r="G32" s="8">
        <f>G15+G30</f>
        <v>4050</v>
      </c>
      <c r="H32" s="8">
        <f>H15+H30</f>
        <v>4244</v>
      </c>
      <c r="I32" s="7" t="s">
        <v>22</v>
      </c>
      <c r="J32" s="8">
        <f>J15+J30</f>
        <v>308</v>
      </c>
      <c r="K32" s="8">
        <f>K15+K30</f>
        <v>6762</v>
      </c>
      <c r="L32" s="8">
        <f>L15+L30</f>
        <v>7070</v>
      </c>
    </row>
    <row r="33" spans="1:1" x14ac:dyDescent="0.25">
      <c r="A33" s="19" t="s">
        <v>41</v>
      </c>
    </row>
    <row r="34" spans="1:1" x14ac:dyDescent="0.25">
      <c r="A34" s="19"/>
    </row>
    <row r="35" spans="1:1" x14ac:dyDescent="0.25">
      <c r="A35" s="19"/>
    </row>
  </sheetData>
  <customSheetViews>
    <customSheetView guid="{0782D04A-F9DD-462B-84E5-7F9CBB74479B}" showGridLines="0">
      <selection activeCell="C12" sqref="C12"/>
      <pageMargins left="0" right="0" top="0" bottom="0" header="0" footer="0"/>
      <printOptions verticalCentered="1"/>
      <pageSetup orientation="landscape" horizontalDpi="4294967292" verticalDpi="1200" r:id="rId1"/>
      <headerFooter alignWithMargins="0">
        <oddHeader xml:space="preserve">&amp;C&amp;"Times New Roman,Bold"PART I
&amp;UENROLLMENT REPORT OF THE REGISTRAR - FALL 2014&amp;"Helv,Bold"
</oddHeader>
      </headerFooter>
    </customSheetView>
  </customSheetViews>
  <phoneticPr fontId="0" type="noConversion"/>
  <printOptions verticalCentered="1" gridLinesSet="0"/>
  <pageMargins left="0.25" right="0.25" top="0.84" bottom="0.67" header="0.32" footer="0.3"/>
  <pageSetup orientation="landscape" horizontalDpi="4294967292" verticalDpi="1200" r:id="rId2"/>
  <headerFooter alignWithMargins="0">
    <oddHeader>&amp;C&amp;"Times New Roman,Bold"PART I
&amp;UENROLLMENT REPORT OF THE REGISTRAR - FALL 2025</oddHeader>
    <oddFooter>&amp;L&amp;"Times New Roman,Regular"* Based on registered credits on September 2, the day after the Drop/Add deadline</oddFooter>
  </headerFooter>
  <ignoredErrors>
    <ignoredError sqref="J22:K22 K2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1" transitionEvaluation="1"/>
  <dimension ref="A1:C95"/>
  <sheetViews>
    <sheetView showGridLines="0" view="pageLayout" zoomScale="85" zoomScaleNormal="85" zoomScalePageLayoutView="85" workbookViewId="0">
      <selection activeCell="C2" sqref="C2"/>
    </sheetView>
  </sheetViews>
  <sheetFormatPr defaultColWidth="9.6640625" defaultRowHeight="15.75" x14ac:dyDescent="0.25"/>
  <cols>
    <col min="1" max="1" width="27" style="2" customWidth="1"/>
    <col min="2" max="2" width="11.44140625" style="2" customWidth="1"/>
    <col min="3" max="3" width="12.5546875" style="2" customWidth="1"/>
    <col min="4" max="4" width="11.6640625" style="2" customWidth="1"/>
    <col min="5" max="5" width="10" style="2" bestFit="1" customWidth="1"/>
    <col min="6" max="16384" width="9.6640625" style="2"/>
  </cols>
  <sheetData>
    <row r="1" spans="1:3" s="56" customFormat="1" ht="14.25" customHeight="1" x14ac:dyDescent="0.2">
      <c r="A1" s="31" t="s">
        <v>42</v>
      </c>
      <c r="B1" s="32" t="s">
        <v>12</v>
      </c>
      <c r="C1" s="32" t="s">
        <v>43</v>
      </c>
    </row>
    <row r="2" spans="1:3" s="56" customFormat="1" ht="14.25" customHeight="1" x14ac:dyDescent="0.25">
      <c r="A2" s="22" t="s">
        <v>44</v>
      </c>
      <c r="B2" s="23">
        <v>1210</v>
      </c>
      <c r="C2" s="24">
        <f t="shared" ref="C2:C33" si="0">(B2/_TOT1)*100</f>
        <v>17.114568599717114</v>
      </c>
    </row>
    <row r="3" spans="1:3" s="56" customFormat="1" ht="14.25" customHeight="1" x14ac:dyDescent="0.25">
      <c r="A3" s="22" t="s">
        <v>45</v>
      </c>
      <c r="B3" s="23">
        <v>823</v>
      </c>
      <c r="C3" s="24">
        <f t="shared" si="0"/>
        <v>11.640735502121641</v>
      </c>
    </row>
    <row r="4" spans="1:3" s="56" customFormat="1" ht="14.25" customHeight="1" x14ac:dyDescent="0.25">
      <c r="A4" s="22" t="s">
        <v>46</v>
      </c>
      <c r="B4" s="23">
        <v>709</v>
      </c>
      <c r="C4" s="24">
        <f t="shared" si="0"/>
        <v>10.028288543140027</v>
      </c>
    </row>
    <row r="5" spans="1:3" s="56" customFormat="1" ht="14.25" customHeight="1" x14ac:dyDescent="0.25">
      <c r="A5" s="22" t="s">
        <v>47</v>
      </c>
      <c r="B5" s="23">
        <v>439</v>
      </c>
      <c r="C5" s="24">
        <f t="shared" si="0"/>
        <v>6.2093352192362099</v>
      </c>
    </row>
    <row r="6" spans="1:3" s="56" customFormat="1" ht="14.25" customHeight="1" x14ac:dyDescent="0.25">
      <c r="A6" s="22" t="s">
        <v>48</v>
      </c>
      <c r="B6" s="23">
        <v>340</v>
      </c>
      <c r="C6" s="24">
        <f t="shared" si="0"/>
        <v>4.809052333804809</v>
      </c>
    </row>
    <row r="7" spans="1:3" s="56" customFormat="1" ht="14.25" customHeight="1" x14ac:dyDescent="0.25">
      <c r="A7" s="22" t="s">
        <v>49</v>
      </c>
      <c r="B7" s="23">
        <v>254</v>
      </c>
      <c r="C7" s="24">
        <f t="shared" si="0"/>
        <v>3.5926449787835928</v>
      </c>
    </row>
    <row r="8" spans="1:3" s="56" customFormat="1" ht="14.25" customHeight="1" x14ac:dyDescent="0.25">
      <c r="A8" s="22" t="s">
        <v>50</v>
      </c>
      <c r="B8" s="23">
        <v>193</v>
      </c>
      <c r="C8" s="24">
        <f t="shared" si="0"/>
        <v>2.7298444130127297</v>
      </c>
    </row>
    <row r="9" spans="1:3" s="56" customFormat="1" ht="14.25" customHeight="1" x14ac:dyDescent="0.25">
      <c r="A9" s="22" t="s">
        <v>51</v>
      </c>
      <c r="B9" s="23">
        <v>174</v>
      </c>
      <c r="C9" s="24">
        <f t="shared" si="0"/>
        <v>2.4611032531824608</v>
      </c>
    </row>
    <row r="10" spans="1:3" s="56" customFormat="1" ht="14.25" customHeight="1" x14ac:dyDescent="0.25">
      <c r="A10" s="22" t="s">
        <v>52</v>
      </c>
      <c r="B10" s="23">
        <v>169</v>
      </c>
      <c r="C10" s="24">
        <f t="shared" si="0"/>
        <v>2.3903818953323901</v>
      </c>
    </row>
    <row r="11" spans="1:3" s="56" customFormat="1" ht="14.25" customHeight="1" x14ac:dyDescent="0.25">
      <c r="A11" s="22" t="s">
        <v>53</v>
      </c>
      <c r="B11" s="23">
        <v>131</v>
      </c>
      <c r="C11" s="24">
        <f t="shared" si="0"/>
        <v>1.8528995756718527</v>
      </c>
    </row>
    <row r="12" spans="1:3" s="56" customFormat="1" ht="14.25" customHeight="1" x14ac:dyDescent="0.25">
      <c r="A12" s="22" t="s">
        <v>54</v>
      </c>
      <c r="B12" s="23">
        <v>113</v>
      </c>
      <c r="C12" s="24">
        <f t="shared" si="0"/>
        <v>1.5983026874115982</v>
      </c>
    </row>
    <row r="13" spans="1:3" s="56" customFormat="1" ht="14.25" customHeight="1" x14ac:dyDescent="0.25">
      <c r="A13" s="22" t="s">
        <v>55</v>
      </c>
      <c r="B13" s="23">
        <v>78</v>
      </c>
      <c r="C13" s="24">
        <f t="shared" si="0"/>
        <v>1.1032531824611032</v>
      </c>
    </row>
    <row r="14" spans="1:3" s="56" customFormat="1" ht="14.25" customHeight="1" x14ac:dyDescent="0.25">
      <c r="A14" s="22" t="s">
        <v>56</v>
      </c>
      <c r="B14" s="23">
        <v>55</v>
      </c>
      <c r="C14" s="24">
        <f t="shared" si="0"/>
        <v>0.77793493635077793</v>
      </c>
    </row>
    <row r="15" spans="1:3" s="56" customFormat="1" ht="14.25" customHeight="1" x14ac:dyDescent="0.25">
      <c r="A15" s="22" t="s">
        <v>57</v>
      </c>
      <c r="B15" s="23">
        <v>38</v>
      </c>
      <c r="C15" s="24">
        <f t="shared" si="0"/>
        <v>0.5374823196605375</v>
      </c>
    </row>
    <row r="16" spans="1:3" s="56" customFormat="1" ht="14.25" customHeight="1" x14ac:dyDescent="0.25">
      <c r="A16" s="22" t="s">
        <v>58</v>
      </c>
      <c r="B16" s="23">
        <v>35</v>
      </c>
      <c r="C16" s="24">
        <f t="shared" si="0"/>
        <v>0.49504950495049505</v>
      </c>
    </row>
    <row r="17" spans="1:3" s="56" customFormat="1" ht="14.25" customHeight="1" x14ac:dyDescent="0.25">
      <c r="A17" s="22" t="s">
        <v>59</v>
      </c>
      <c r="B17" s="23">
        <v>28</v>
      </c>
      <c r="C17" s="24">
        <f t="shared" si="0"/>
        <v>0.39603960396039606</v>
      </c>
    </row>
    <row r="18" spans="1:3" s="56" customFormat="1" ht="14.25" customHeight="1" x14ac:dyDescent="0.25">
      <c r="A18" s="22" t="s">
        <v>60</v>
      </c>
      <c r="B18" s="23">
        <v>27</v>
      </c>
      <c r="C18" s="24">
        <f t="shared" si="0"/>
        <v>0.38189533239038193</v>
      </c>
    </row>
    <row r="19" spans="1:3" s="56" customFormat="1" ht="14.25" customHeight="1" x14ac:dyDescent="0.25">
      <c r="A19" s="22" t="s">
        <v>61</v>
      </c>
      <c r="B19" s="23">
        <v>23</v>
      </c>
      <c r="C19" s="24">
        <f t="shared" si="0"/>
        <v>0.32531824611032534</v>
      </c>
    </row>
    <row r="20" spans="1:3" s="56" customFormat="1" ht="14.25" customHeight="1" x14ac:dyDescent="0.25">
      <c r="A20" s="22" t="s">
        <v>62</v>
      </c>
      <c r="B20" s="23">
        <v>18</v>
      </c>
      <c r="C20" s="24">
        <f t="shared" si="0"/>
        <v>0.25459688826025456</v>
      </c>
    </row>
    <row r="21" spans="1:3" s="56" customFormat="1" ht="14.25" customHeight="1" x14ac:dyDescent="0.25">
      <c r="A21" s="22" t="s">
        <v>63</v>
      </c>
      <c r="B21" s="23">
        <v>13</v>
      </c>
      <c r="C21" s="24">
        <f t="shared" si="0"/>
        <v>0.1838755304101839</v>
      </c>
    </row>
    <row r="22" spans="1:3" s="56" customFormat="1" ht="14.25" customHeight="1" x14ac:dyDescent="0.25">
      <c r="A22" s="22" t="s">
        <v>64</v>
      </c>
      <c r="B22" s="23">
        <v>11</v>
      </c>
      <c r="C22" s="24">
        <f t="shared" si="0"/>
        <v>0.15558698727015557</v>
      </c>
    </row>
    <row r="23" spans="1:3" s="56" customFormat="1" ht="14.25" customHeight="1" x14ac:dyDescent="0.25">
      <c r="A23" s="22" t="s">
        <v>65</v>
      </c>
      <c r="B23" s="23">
        <v>9</v>
      </c>
      <c r="C23" s="24">
        <f t="shared" si="0"/>
        <v>0.12729844413012728</v>
      </c>
    </row>
    <row r="24" spans="1:3" s="56" customFormat="1" ht="14.25" customHeight="1" x14ac:dyDescent="0.25">
      <c r="A24" s="22" t="s">
        <v>66</v>
      </c>
      <c r="B24" s="23">
        <v>6</v>
      </c>
      <c r="C24" s="24">
        <f t="shared" si="0"/>
        <v>8.4865629420084868E-2</v>
      </c>
    </row>
    <row r="25" spans="1:3" s="56" customFormat="1" ht="14.25" customHeight="1" x14ac:dyDescent="0.25">
      <c r="A25" s="22" t="s">
        <v>67</v>
      </c>
      <c r="B25" s="23">
        <v>6</v>
      </c>
      <c r="C25" s="24">
        <f t="shared" si="0"/>
        <v>8.4865629420084868E-2</v>
      </c>
    </row>
    <row r="26" spans="1:3" s="56" customFormat="1" ht="14.25" customHeight="1" x14ac:dyDescent="0.25">
      <c r="A26" s="22" t="s">
        <v>68</v>
      </c>
      <c r="B26" s="23">
        <v>6</v>
      </c>
      <c r="C26" s="24">
        <f t="shared" si="0"/>
        <v>8.4865629420084868E-2</v>
      </c>
    </row>
    <row r="27" spans="1:3" s="56" customFormat="1" ht="14.25" customHeight="1" x14ac:dyDescent="0.25">
      <c r="A27" s="22" t="s">
        <v>69</v>
      </c>
      <c r="B27" s="23">
        <v>5</v>
      </c>
      <c r="C27" s="24">
        <f t="shared" si="0"/>
        <v>7.0721357850070721E-2</v>
      </c>
    </row>
    <row r="28" spans="1:3" s="56" customFormat="1" ht="14.25" customHeight="1" x14ac:dyDescent="0.25">
      <c r="A28" s="22" t="s">
        <v>70</v>
      </c>
      <c r="B28" s="23">
        <v>4</v>
      </c>
      <c r="C28" s="24">
        <f t="shared" si="0"/>
        <v>5.6577086280056574E-2</v>
      </c>
    </row>
    <row r="29" spans="1:3" s="56" customFormat="1" ht="14.25" customHeight="1" x14ac:dyDescent="0.25">
      <c r="A29" s="22" t="s">
        <v>71</v>
      </c>
      <c r="B29" s="23">
        <v>4</v>
      </c>
      <c r="C29" s="24">
        <f t="shared" si="0"/>
        <v>5.6577086280056574E-2</v>
      </c>
    </row>
    <row r="30" spans="1:3" s="56" customFormat="1" ht="14.25" customHeight="1" x14ac:dyDescent="0.25">
      <c r="A30" s="22" t="s">
        <v>72</v>
      </c>
      <c r="B30" s="23">
        <v>4</v>
      </c>
      <c r="C30" s="24">
        <f t="shared" si="0"/>
        <v>5.6577086280056574E-2</v>
      </c>
    </row>
    <row r="31" spans="1:3" s="56" customFormat="1" ht="14.25" customHeight="1" x14ac:dyDescent="0.25">
      <c r="A31" s="22" t="s">
        <v>73</v>
      </c>
      <c r="B31" s="23">
        <v>3</v>
      </c>
      <c r="C31" s="24">
        <f t="shared" si="0"/>
        <v>4.2432814710042434E-2</v>
      </c>
    </row>
    <row r="32" spans="1:3" s="56" customFormat="1" ht="14.25" customHeight="1" x14ac:dyDescent="0.25">
      <c r="A32" s="22" t="s">
        <v>74</v>
      </c>
      <c r="B32" s="23">
        <v>3</v>
      </c>
      <c r="C32" s="24">
        <f t="shared" si="0"/>
        <v>4.2432814710042434E-2</v>
      </c>
    </row>
    <row r="33" spans="1:3" s="56" customFormat="1" ht="14.25" customHeight="1" x14ac:dyDescent="0.25">
      <c r="A33" s="22" t="s">
        <v>75</v>
      </c>
      <c r="B33" s="23">
        <v>3</v>
      </c>
      <c r="C33" s="24">
        <f t="shared" si="0"/>
        <v>4.2432814710042434E-2</v>
      </c>
    </row>
    <row r="34" spans="1:3" s="56" customFormat="1" ht="14.25" customHeight="1" x14ac:dyDescent="0.25">
      <c r="A34" s="22" t="s">
        <v>76</v>
      </c>
      <c r="B34" s="23">
        <v>2</v>
      </c>
      <c r="C34" s="24">
        <f t="shared" ref="C34:C45" si="1">(B34/_TOT1)*100</f>
        <v>2.8288543140028287E-2</v>
      </c>
    </row>
    <row r="35" spans="1:3" s="56" customFormat="1" ht="14.25" customHeight="1" x14ac:dyDescent="0.25">
      <c r="A35" s="22" t="s">
        <v>77</v>
      </c>
      <c r="B35" s="23">
        <v>2</v>
      </c>
      <c r="C35" s="24">
        <f t="shared" si="1"/>
        <v>2.8288543140028287E-2</v>
      </c>
    </row>
    <row r="36" spans="1:3" s="56" customFormat="1" ht="14.25" customHeight="1" x14ac:dyDescent="0.25">
      <c r="A36" s="22" t="s">
        <v>78</v>
      </c>
      <c r="B36" s="23">
        <v>2</v>
      </c>
      <c r="C36" s="24">
        <f t="shared" si="1"/>
        <v>2.8288543140028287E-2</v>
      </c>
    </row>
    <row r="37" spans="1:3" s="56" customFormat="1" ht="14.25" customHeight="1" x14ac:dyDescent="0.25">
      <c r="A37" s="22" t="s">
        <v>79</v>
      </c>
      <c r="B37" s="23">
        <v>2</v>
      </c>
      <c r="C37" s="24">
        <f t="shared" si="1"/>
        <v>2.8288543140028287E-2</v>
      </c>
    </row>
    <row r="38" spans="1:3" s="56" customFormat="1" ht="14.25" customHeight="1" x14ac:dyDescent="0.25">
      <c r="A38" s="22" t="s">
        <v>80</v>
      </c>
      <c r="B38" s="23">
        <v>1</v>
      </c>
      <c r="C38" s="24">
        <f t="shared" si="1"/>
        <v>1.4144271570014143E-2</v>
      </c>
    </row>
    <row r="39" spans="1:3" s="56" customFormat="1" ht="14.25" customHeight="1" x14ac:dyDescent="0.25">
      <c r="A39" s="22" t="s">
        <v>81</v>
      </c>
      <c r="B39" s="23">
        <v>1</v>
      </c>
      <c r="C39" s="24">
        <f t="shared" si="1"/>
        <v>1.4144271570014143E-2</v>
      </c>
    </row>
    <row r="40" spans="1:3" s="56" customFormat="1" ht="14.25" customHeight="1" x14ac:dyDescent="0.25">
      <c r="A40" s="22" t="s">
        <v>82</v>
      </c>
      <c r="B40" s="23">
        <v>1</v>
      </c>
      <c r="C40" s="24">
        <f t="shared" si="1"/>
        <v>1.4144271570014143E-2</v>
      </c>
    </row>
    <row r="41" spans="1:3" s="56" customFormat="1" ht="14.25" customHeight="1" x14ac:dyDescent="0.25">
      <c r="A41" s="22" t="s">
        <v>83</v>
      </c>
      <c r="B41" s="23">
        <v>1</v>
      </c>
      <c r="C41" s="24">
        <f t="shared" si="1"/>
        <v>1.4144271570014143E-2</v>
      </c>
    </row>
    <row r="42" spans="1:3" s="56" customFormat="1" ht="14.25" customHeight="1" x14ac:dyDescent="0.25">
      <c r="A42" s="22" t="s">
        <v>84</v>
      </c>
      <c r="B42" s="23">
        <v>1</v>
      </c>
      <c r="C42" s="24">
        <f t="shared" si="1"/>
        <v>1.4144271570014143E-2</v>
      </c>
    </row>
    <row r="43" spans="1:3" s="56" customFormat="1" ht="14.25" customHeight="1" x14ac:dyDescent="0.25">
      <c r="A43" s="22" t="s">
        <v>85</v>
      </c>
      <c r="B43" s="23">
        <v>1</v>
      </c>
      <c r="C43" s="24">
        <f t="shared" si="1"/>
        <v>1.4144271570014143E-2</v>
      </c>
    </row>
    <row r="44" spans="1:3" s="56" customFormat="1" ht="14.25" customHeight="1" x14ac:dyDescent="0.25">
      <c r="A44" s="22"/>
      <c r="B44" s="23"/>
      <c r="C44" s="24"/>
    </row>
    <row r="45" spans="1:3" s="56" customFormat="1" ht="14.25" customHeight="1" x14ac:dyDescent="0.25">
      <c r="A45" s="22" t="s">
        <v>86</v>
      </c>
      <c r="B45" s="25">
        <v>2122</v>
      </c>
      <c r="C45" s="26">
        <f t="shared" si="1"/>
        <v>30.014144271570014</v>
      </c>
    </row>
    <row r="46" spans="1:3" s="56" customFormat="1" ht="14.25" customHeight="1" x14ac:dyDescent="0.25">
      <c r="A46" s="22"/>
      <c r="B46" s="55">
        <f>SUM(B2:B45)</f>
        <v>7070</v>
      </c>
      <c r="C46" s="54">
        <f>SUM(B46/ENROLLMENT!L32)*100</f>
        <v>100</v>
      </c>
    </row>
    <row r="47" spans="1:3" s="56" customFormat="1" ht="14.25" customHeight="1" x14ac:dyDescent="0.25">
      <c r="A47" s="27"/>
    </row>
    <row r="48" spans="1:3" s="56" customFormat="1" ht="14.25" customHeight="1" x14ac:dyDescent="0.25">
      <c r="A48" s="27"/>
      <c r="B48" s="28"/>
      <c r="C48" s="24"/>
    </row>
    <row r="49" spans="1:3" s="56" customFormat="1" ht="14.25" customHeight="1" x14ac:dyDescent="0.25">
      <c r="A49" s="27"/>
      <c r="B49" s="28"/>
      <c r="C49" s="24"/>
    </row>
    <row r="50" spans="1:3" s="56" customFormat="1" ht="14.25" customHeight="1" x14ac:dyDescent="0.25">
      <c r="A50" s="2"/>
      <c r="B50" s="2"/>
      <c r="C50" s="2"/>
    </row>
    <row r="51" spans="1:3" s="56" customFormat="1" ht="14.25" customHeight="1" x14ac:dyDescent="0.25">
      <c r="A51" s="4"/>
      <c r="B51" s="2"/>
      <c r="C51" s="2"/>
    </row>
    <row r="52" spans="1:3" s="56" customFormat="1" ht="14.25" customHeight="1" x14ac:dyDescent="0.25">
      <c r="A52" s="4"/>
      <c r="B52" s="2"/>
      <c r="C52" s="2"/>
    </row>
    <row r="53" spans="1:3" s="56" customFormat="1" ht="14.25" customHeight="1" x14ac:dyDescent="0.25">
      <c r="A53" s="4"/>
      <c r="B53" s="2"/>
      <c r="C53" s="2"/>
    </row>
    <row r="54" spans="1:3" s="56" customFormat="1" ht="14.25" customHeight="1" x14ac:dyDescent="0.25">
      <c r="A54" s="4"/>
      <c r="B54" s="2"/>
      <c r="C54" s="2"/>
    </row>
    <row r="55" spans="1:3" s="56" customFormat="1" ht="14.25" customHeight="1" x14ac:dyDescent="0.25">
      <c r="A55" s="4"/>
      <c r="B55" s="2"/>
      <c r="C55" s="2"/>
    </row>
    <row r="56" spans="1:3" s="56" customFormat="1" ht="14.25" customHeight="1" x14ac:dyDescent="0.25">
      <c r="A56" s="4"/>
      <c r="B56" s="2"/>
      <c r="C56" s="2"/>
    </row>
    <row r="57" spans="1:3" s="56" customFormat="1" ht="14.25" customHeight="1" x14ac:dyDescent="0.25">
      <c r="A57" s="4"/>
      <c r="B57" s="2"/>
      <c r="C57" s="2"/>
    </row>
    <row r="58" spans="1:3" s="56" customFormat="1" ht="14.25" customHeight="1" x14ac:dyDescent="0.25">
      <c r="A58" s="4"/>
      <c r="B58" s="2"/>
      <c r="C58" s="2"/>
    </row>
    <row r="59" spans="1:3" s="56" customFormat="1" ht="16.7" customHeight="1" x14ac:dyDescent="0.25">
      <c r="A59" s="4"/>
      <c r="B59" s="2"/>
      <c r="C59" s="2"/>
    </row>
    <row r="60" spans="1:3" s="56" customFormat="1" ht="16.7" customHeight="1" x14ac:dyDescent="0.25">
      <c r="A60" s="4"/>
      <c r="B60" s="2"/>
      <c r="C60" s="2"/>
    </row>
    <row r="61" spans="1:3" ht="5.0999999999999996" customHeight="1" x14ac:dyDescent="0.25">
      <c r="A61" s="4"/>
    </row>
    <row r="62" spans="1:3" ht="5.0999999999999996" customHeight="1" x14ac:dyDescent="0.25">
      <c r="A62" s="4"/>
    </row>
    <row r="63" spans="1:3" ht="16.7" customHeight="1" x14ac:dyDescent="0.25">
      <c r="A63" s="4"/>
    </row>
    <row r="64" spans="1:3" ht="16.7" customHeight="1" x14ac:dyDescent="0.25">
      <c r="A64" s="4"/>
    </row>
    <row r="65" spans="1:1" ht="16.7" customHeight="1" x14ac:dyDescent="0.25">
      <c r="A65" s="4"/>
    </row>
    <row r="66" spans="1:1" ht="16.7" customHeight="1" x14ac:dyDescent="0.25">
      <c r="A66" s="4"/>
    </row>
    <row r="67" spans="1:1" ht="16.7" customHeight="1" x14ac:dyDescent="0.25">
      <c r="A67" s="4"/>
    </row>
    <row r="68" spans="1:1" ht="16.7" customHeight="1" x14ac:dyDescent="0.25">
      <c r="A68" s="4"/>
    </row>
    <row r="69" spans="1:1" ht="16.7" customHeight="1" x14ac:dyDescent="0.25">
      <c r="A69" s="4"/>
    </row>
    <row r="70" spans="1:1" ht="16.7" customHeight="1" x14ac:dyDescent="0.25">
      <c r="A70" s="4"/>
    </row>
    <row r="71" spans="1:1" ht="16.7" customHeight="1" x14ac:dyDescent="0.25">
      <c r="A71" s="4"/>
    </row>
    <row r="72" spans="1:1" ht="16.7" customHeight="1" x14ac:dyDescent="0.25">
      <c r="A72" s="4"/>
    </row>
    <row r="73" spans="1:1" ht="16.7" customHeight="1" x14ac:dyDescent="0.25">
      <c r="A73" s="4"/>
    </row>
    <row r="74" spans="1:1" ht="16.7" customHeight="1" x14ac:dyDescent="0.25">
      <c r="A74" s="4"/>
    </row>
    <row r="75" spans="1:1" ht="16.7" customHeight="1" x14ac:dyDescent="0.25">
      <c r="A75" s="4"/>
    </row>
    <row r="76" spans="1:1" ht="16.7" customHeight="1" x14ac:dyDescent="0.25">
      <c r="A76" s="4"/>
    </row>
    <row r="77" spans="1:1" ht="16.7" customHeight="1" x14ac:dyDescent="0.25">
      <c r="A77" s="18"/>
    </row>
    <row r="78" spans="1:1" ht="16.7" customHeight="1" x14ac:dyDescent="0.25">
      <c r="A78" s="18"/>
    </row>
    <row r="79" spans="1:1" ht="16.7" customHeight="1" x14ac:dyDescent="0.25"/>
    <row r="80" spans="1:1" ht="16.7" customHeight="1" x14ac:dyDescent="0.25"/>
    <row r="81" ht="16.7" customHeight="1" x14ac:dyDescent="0.25"/>
    <row r="82" ht="16.7" customHeight="1" x14ac:dyDescent="0.25"/>
    <row r="83" ht="16.7" customHeight="1" x14ac:dyDescent="0.25"/>
    <row r="84" ht="16.7" customHeight="1" x14ac:dyDescent="0.25"/>
    <row r="85" ht="16.7" customHeight="1" x14ac:dyDescent="0.25"/>
    <row r="86" ht="16.7" customHeight="1" x14ac:dyDescent="0.25"/>
    <row r="87" ht="16.7" customHeight="1" x14ac:dyDescent="0.25"/>
    <row r="88" ht="16.7" customHeight="1" x14ac:dyDescent="0.25"/>
    <row r="89" ht="16.7" customHeight="1" x14ac:dyDescent="0.25"/>
    <row r="90" ht="16.7" customHeight="1" x14ac:dyDescent="0.25"/>
    <row r="91" ht="16.7" customHeight="1" x14ac:dyDescent="0.25"/>
    <row r="92" ht="16.7" customHeight="1" x14ac:dyDescent="0.25"/>
    <row r="93" ht="16.7" customHeight="1" x14ac:dyDescent="0.25"/>
    <row r="94" ht="16.7" customHeight="1" x14ac:dyDescent="0.25"/>
    <row r="95" ht="16.7" customHeight="1" x14ac:dyDescent="0.25"/>
  </sheetData>
  <sortState xmlns:xlrd2="http://schemas.microsoft.com/office/spreadsheetml/2017/richdata2" ref="A2:C45">
    <sortCondition descending="1" ref="B2:B45"/>
  </sortState>
  <customSheetViews>
    <customSheetView guid="{0782D04A-F9DD-462B-84E5-7F9CBB74479B}" showPageBreaks="1" showGridLines="0" view="pageLayout" topLeftCell="A19">
      <selection activeCell="C35" sqref="C35"/>
      <pageMargins left="0" right="0" top="0" bottom="0" header="0" footer="0"/>
      <pageSetup scale="91" orientation="portrait" horizontalDpi="1200" verticalDpi="1200" r:id="rId1"/>
      <headerFooter scaleWithDoc="0" alignWithMargins="0">
        <oddHeader>&amp;C&amp;"Times New Roman,Bold"PART II
&amp;UBREAKDOWN BY RELIGIOUS TRADITIONS, STATE, COUNTY, 
FOREIGN COUNTRIES AND MAJORS</oddHeader>
      </headerFooter>
    </customSheetView>
  </customSheetViews>
  <phoneticPr fontId="0" type="noConversion"/>
  <printOptions gridLinesSet="0"/>
  <pageMargins left="0.5" right="0.5" top="1.3095588235294118" bottom="0.51" header="0.37279411764705883" footer="0.22"/>
  <pageSetup scale="78" orientation="portrait" horizontalDpi="1200" verticalDpi="1200" r:id="rId2"/>
  <headerFooter scaleWithDoc="0" alignWithMargins="0">
    <oddHeader>&amp;C&amp;"Times New Roman,Bold"PART II
&amp;UBREAKDOWN BY RELIGIOUS TRADITIONS, STATE, COUNTY, 
FOREIGN COUNTRIES AND MAJORS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5"/>
  <sheetViews>
    <sheetView showGridLines="0" view="pageLayout" zoomScale="85" zoomScaleNormal="100" zoomScalePageLayoutView="85" workbookViewId="0">
      <selection activeCell="B2" sqref="B2"/>
    </sheetView>
  </sheetViews>
  <sheetFormatPr defaultRowHeight="15.75" x14ac:dyDescent="0.25"/>
  <cols>
    <col min="1" max="1" width="26" bestFit="1" customWidth="1"/>
    <col min="2" max="2" width="7.6640625" style="19" customWidth="1"/>
    <col min="3" max="3" width="23.6640625" customWidth="1"/>
  </cols>
  <sheetData>
    <row r="1" spans="1:3" x14ac:dyDescent="0.25">
      <c r="A1" s="31" t="s">
        <v>87</v>
      </c>
      <c r="B1" s="32" t="s">
        <v>12</v>
      </c>
      <c r="C1" s="32" t="s">
        <v>88</v>
      </c>
    </row>
    <row r="2" spans="1:3" x14ac:dyDescent="0.25">
      <c r="A2" s="19" t="s">
        <v>89</v>
      </c>
      <c r="B2" s="19">
        <v>2023</v>
      </c>
      <c r="C2" s="24">
        <f t="shared" ref="C2:C33" si="0">SUM(B2/$B$55)*100</f>
        <v>28.613861386138613</v>
      </c>
    </row>
    <row r="3" spans="1:3" x14ac:dyDescent="0.25">
      <c r="A3" s="19" t="s">
        <v>90</v>
      </c>
      <c r="B3" s="19">
        <v>704</v>
      </c>
      <c r="C3" s="24">
        <f t="shared" si="0"/>
        <v>9.9575671852899568</v>
      </c>
    </row>
    <row r="4" spans="1:3" x14ac:dyDescent="0.25">
      <c r="A4" s="19" t="s">
        <v>91</v>
      </c>
      <c r="B4" s="19">
        <v>520</v>
      </c>
      <c r="C4" s="24">
        <f t="shared" si="0"/>
        <v>7.355021216407355</v>
      </c>
    </row>
    <row r="5" spans="1:3" x14ac:dyDescent="0.25">
      <c r="A5" s="19" t="s">
        <v>92</v>
      </c>
      <c r="B5" s="19">
        <v>499</v>
      </c>
      <c r="C5" s="24">
        <f t="shared" si="0"/>
        <v>7.0579915134370577</v>
      </c>
    </row>
    <row r="6" spans="1:3" x14ac:dyDescent="0.25">
      <c r="A6" s="19" t="s">
        <v>93</v>
      </c>
      <c r="B6" s="19">
        <v>432</v>
      </c>
      <c r="C6" s="24">
        <f t="shared" si="0"/>
        <v>6.1103253182461108</v>
      </c>
    </row>
    <row r="7" spans="1:3" x14ac:dyDescent="0.25">
      <c r="A7" s="19" t="s">
        <v>94</v>
      </c>
      <c r="B7" s="19">
        <v>407</v>
      </c>
      <c r="C7" s="24">
        <f t="shared" si="0"/>
        <v>5.7567185289957568</v>
      </c>
    </row>
    <row r="8" spans="1:3" x14ac:dyDescent="0.25">
      <c r="A8" s="19" t="s">
        <v>95</v>
      </c>
      <c r="B8" s="19">
        <v>316</v>
      </c>
      <c r="C8" s="24">
        <f t="shared" si="0"/>
        <v>4.4695898161244694</v>
      </c>
    </row>
    <row r="9" spans="1:3" x14ac:dyDescent="0.25">
      <c r="A9" s="19" t="s">
        <v>96</v>
      </c>
      <c r="B9" s="19">
        <v>304</v>
      </c>
      <c r="C9" s="24">
        <f t="shared" si="0"/>
        <v>4.2998585572843</v>
      </c>
    </row>
    <row r="10" spans="1:3" x14ac:dyDescent="0.25">
      <c r="A10" s="19" t="s">
        <v>97</v>
      </c>
      <c r="B10" s="19">
        <v>228</v>
      </c>
      <c r="C10" s="24">
        <f t="shared" si="0"/>
        <v>3.2248939179632252</v>
      </c>
    </row>
    <row r="11" spans="1:3" x14ac:dyDescent="0.25">
      <c r="A11" s="19" t="s">
        <v>98</v>
      </c>
      <c r="B11" s="19">
        <v>219</v>
      </c>
      <c r="C11" s="24">
        <f t="shared" si="0"/>
        <v>3.0975954738330977</v>
      </c>
    </row>
    <row r="12" spans="1:3" x14ac:dyDescent="0.25">
      <c r="A12" s="19" t="s">
        <v>99</v>
      </c>
      <c r="B12" s="19">
        <v>143</v>
      </c>
      <c r="C12" s="24">
        <f t="shared" si="0"/>
        <v>2.0226308345120225</v>
      </c>
    </row>
    <row r="13" spans="1:3" x14ac:dyDescent="0.25">
      <c r="A13" s="19" t="s">
        <v>100</v>
      </c>
      <c r="B13" s="19">
        <v>141</v>
      </c>
      <c r="C13" s="24">
        <f t="shared" si="0"/>
        <v>1.9943422913719941</v>
      </c>
    </row>
    <row r="14" spans="1:3" x14ac:dyDescent="0.25">
      <c r="A14" s="19" t="s">
        <v>101</v>
      </c>
      <c r="B14" s="19">
        <v>139</v>
      </c>
      <c r="C14" s="24">
        <f t="shared" si="0"/>
        <v>1.9660537482319662</v>
      </c>
    </row>
    <row r="15" spans="1:3" x14ac:dyDescent="0.25">
      <c r="A15" s="19" t="s">
        <v>102</v>
      </c>
      <c r="B15" s="19">
        <v>120</v>
      </c>
      <c r="C15" s="24">
        <f t="shared" si="0"/>
        <v>1.6973125884016973</v>
      </c>
    </row>
    <row r="16" spans="1:3" x14ac:dyDescent="0.25">
      <c r="A16" s="19" t="s">
        <v>103</v>
      </c>
      <c r="B16" s="19">
        <v>112</v>
      </c>
      <c r="C16" s="24">
        <f t="shared" si="0"/>
        <v>1.5841584158415842</v>
      </c>
    </row>
    <row r="17" spans="1:3" x14ac:dyDescent="0.25">
      <c r="A17" s="19" t="s">
        <v>104</v>
      </c>
      <c r="B17" s="19">
        <v>97</v>
      </c>
      <c r="C17" s="24">
        <f t="shared" si="0"/>
        <v>1.3719943422913721</v>
      </c>
    </row>
    <row r="18" spans="1:3" x14ac:dyDescent="0.25">
      <c r="A18" s="19" t="s">
        <v>105</v>
      </c>
      <c r="B18" s="19">
        <v>70</v>
      </c>
      <c r="C18" s="24">
        <f t="shared" si="0"/>
        <v>0.99009900990099009</v>
      </c>
    </row>
    <row r="19" spans="1:3" x14ac:dyDescent="0.25">
      <c r="A19" s="19" t="s">
        <v>106</v>
      </c>
      <c r="B19" s="19">
        <v>58</v>
      </c>
      <c r="C19" s="24">
        <f t="shared" si="0"/>
        <v>0.82036775106082049</v>
      </c>
    </row>
    <row r="20" spans="1:3" x14ac:dyDescent="0.25">
      <c r="A20" s="19" t="s">
        <v>107</v>
      </c>
      <c r="B20" s="19">
        <v>57</v>
      </c>
      <c r="C20" s="24">
        <f t="shared" si="0"/>
        <v>0.80622347949080631</v>
      </c>
    </row>
    <row r="21" spans="1:3" x14ac:dyDescent="0.25">
      <c r="A21" s="19" t="s">
        <v>108</v>
      </c>
      <c r="B21" s="19">
        <v>43</v>
      </c>
      <c r="C21" s="24">
        <f t="shared" si="0"/>
        <v>0.60820367751060811</v>
      </c>
    </row>
    <row r="22" spans="1:3" x14ac:dyDescent="0.25">
      <c r="A22" s="19" t="s">
        <v>109</v>
      </c>
      <c r="B22" s="19">
        <v>37</v>
      </c>
      <c r="C22" s="24">
        <f t="shared" si="0"/>
        <v>0.52333804809052331</v>
      </c>
    </row>
    <row r="23" spans="1:3" x14ac:dyDescent="0.25">
      <c r="A23" s="19" t="s">
        <v>110</v>
      </c>
      <c r="B23" s="19">
        <v>35</v>
      </c>
      <c r="C23" s="24">
        <f t="shared" si="0"/>
        <v>0.49504950495049505</v>
      </c>
    </row>
    <row r="24" spans="1:3" x14ac:dyDescent="0.25">
      <c r="A24" s="19" t="s">
        <v>111</v>
      </c>
      <c r="B24" s="19">
        <v>32</v>
      </c>
      <c r="C24" s="24">
        <f t="shared" si="0"/>
        <v>0.45261669024045259</v>
      </c>
    </row>
    <row r="25" spans="1:3" x14ac:dyDescent="0.25">
      <c r="A25" s="19" t="s">
        <v>112</v>
      </c>
      <c r="B25" s="19">
        <v>32</v>
      </c>
      <c r="C25" s="24">
        <f t="shared" si="0"/>
        <v>0.45261669024045259</v>
      </c>
    </row>
    <row r="26" spans="1:3" x14ac:dyDescent="0.25">
      <c r="A26" s="19" t="s">
        <v>57</v>
      </c>
      <c r="B26" s="19">
        <v>32</v>
      </c>
      <c r="C26" s="24">
        <f t="shared" si="0"/>
        <v>0.45261669024045259</v>
      </c>
    </row>
    <row r="27" spans="1:3" x14ac:dyDescent="0.25">
      <c r="A27" s="19" t="s">
        <v>113</v>
      </c>
      <c r="B27" s="19">
        <v>30</v>
      </c>
      <c r="C27" s="24">
        <f t="shared" si="0"/>
        <v>0.42432814710042432</v>
      </c>
    </row>
    <row r="28" spans="1:3" x14ac:dyDescent="0.25">
      <c r="A28" s="19" t="s">
        <v>114</v>
      </c>
      <c r="B28" s="19">
        <v>22</v>
      </c>
      <c r="C28" s="24">
        <f t="shared" si="0"/>
        <v>0.31117397454031115</v>
      </c>
    </row>
    <row r="29" spans="1:3" x14ac:dyDescent="0.25">
      <c r="A29" s="19" t="s">
        <v>115</v>
      </c>
      <c r="B29" s="19">
        <v>22</v>
      </c>
      <c r="C29" s="24">
        <f t="shared" si="0"/>
        <v>0.31117397454031115</v>
      </c>
    </row>
    <row r="30" spans="1:3" x14ac:dyDescent="0.25">
      <c r="A30" s="19" t="s">
        <v>116</v>
      </c>
      <c r="B30" s="19">
        <v>22</v>
      </c>
      <c r="C30" s="24">
        <f t="shared" si="0"/>
        <v>0.31117397454031115</v>
      </c>
    </row>
    <row r="31" spans="1:3" x14ac:dyDescent="0.25">
      <c r="A31" s="19" t="s">
        <v>117</v>
      </c>
      <c r="B31" s="19">
        <v>22</v>
      </c>
      <c r="C31" s="24">
        <f t="shared" si="0"/>
        <v>0.31117397454031115</v>
      </c>
    </row>
    <row r="32" spans="1:3" x14ac:dyDescent="0.25">
      <c r="A32" s="19" t="s">
        <v>118</v>
      </c>
      <c r="B32" s="19">
        <v>21</v>
      </c>
      <c r="C32" s="24">
        <f t="shared" si="0"/>
        <v>0.29702970297029702</v>
      </c>
    </row>
    <row r="33" spans="1:3" x14ac:dyDescent="0.25">
      <c r="A33" s="19" t="s">
        <v>119</v>
      </c>
      <c r="B33" s="19">
        <v>15</v>
      </c>
      <c r="C33" s="24">
        <f t="shared" si="0"/>
        <v>0.21216407355021216</v>
      </c>
    </row>
    <row r="34" spans="1:3" x14ac:dyDescent="0.25">
      <c r="A34" s="19" t="s">
        <v>120</v>
      </c>
      <c r="B34" s="19">
        <v>13</v>
      </c>
      <c r="C34" s="24">
        <f t="shared" ref="C34:C54" si="1">SUM(B34/$B$55)*100</f>
        <v>0.1838755304101839</v>
      </c>
    </row>
    <row r="35" spans="1:3" x14ac:dyDescent="0.25">
      <c r="A35" s="19" t="s">
        <v>121</v>
      </c>
      <c r="B35" s="19">
        <v>13</v>
      </c>
      <c r="C35" s="24">
        <f t="shared" si="1"/>
        <v>0.1838755304101839</v>
      </c>
    </row>
    <row r="36" spans="1:3" x14ac:dyDescent="0.25">
      <c r="A36" s="19" t="s">
        <v>122</v>
      </c>
      <c r="B36" s="19">
        <v>13</v>
      </c>
      <c r="C36" s="24">
        <f t="shared" si="1"/>
        <v>0.1838755304101839</v>
      </c>
    </row>
    <row r="37" spans="1:3" x14ac:dyDescent="0.25">
      <c r="A37" s="19" t="s">
        <v>123</v>
      </c>
      <c r="B37" s="19">
        <v>12</v>
      </c>
      <c r="C37" s="24">
        <f t="shared" si="1"/>
        <v>0.16973125884016974</v>
      </c>
    </row>
    <row r="38" spans="1:3" x14ac:dyDescent="0.25">
      <c r="A38" s="19" t="s">
        <v>124</v>
      </c>
      <c r="B38" s="19">
        <v>11</v>
      </c>
      <c r="C38" s="24">
        <f t="shared" si="1"/>
        <v>0.15558698727015557</v>
      </c>
    </row>
    <row r="39" spans="1:3" x14ac:dyDescent="0.25">
      <c r="A39" s="19" t="s">
        <v>125</v>
      </c>
      <c r="B39" s="19">
        <v>8</v>
      </c>
      <c r="C39" s="24">
        <f t="shared" si="1"/>
        <v>0.11315417256011315</v>
      </c>
    </row>
    <row r="40" spans="1:3" x14ac:dyDescent="0.25">
      <c r="A40" s="19" t="s">
        <v>126</v>
      </c>
      <c r="B40" s="19">
        <v>8</v>
      </c>
      <c r="C40" s="24">
        <f t="shared" si="1"/>
        <v>0.11315417256011315</v>
      </c>
    </row>
    <row r="41" spans="1:3" x14ac:dyDescent="0.25">
      <c r="A41" s="19" t="s">
        <v>127</v>
      </c>
      <c r="B41" s="19">
        <v>6</v>
      </c>
      <c r="C41" s="24">
        <f t="shared" si="1"/>
        <v>8.4865629420084868E-2</v>
      </c>
    </row>
    <row r="42" spans="1:3" x14ac:dyDescent="0.25">
      <c r="A42" s="19" t="s">
        <v>128</v>
      </c>
      <c r="B42" s="19">
        <v>4</v>
      </c>
      <c r="C42" s="24">
        <f t="shared" si="1"/>
        <v>5.6577086280056574E-2</v>
      </c>
    </row>
    <row r="43" spans="1:3" x14ac:dyDescent="0.25">
      <c r="A43" s="19" t="s">
        <v>129</v>
      </c>
      <c r="B43" s="19">
        <v>3</v>
      </c>
      <c r="C43" s="24">
        <f t="shared" si="1"/>
        <v>4.2432814710042434E-2</v>
      </c>
    </row>
    <row r="44" spans="1:3" x14ac:dyDescent="0.25">
      <c r="A44" s="19" t="s">
        <v>130</v>
      </c>
      <c r="B44" s="19">
        <v>3</v>
      </c>
      <c r="C44" s="24">
        <f t="shared" si="1"/>
        <v>4.2432814710042434E-2</v>
      </c>
    </row>
    <row r="45" spans="1:3" x14ac:dyDescent="0.25">
      <c r="A45" s="19" t="s">
        <v>131</v>
      </c>
      <c r="B45" s="19">
        <v>3</v>
      </c>
      <c r="C45" s="24">
        <f t="shared" si="1"/>
        <v>4.2432814710042434E-2</v>
      </c>
    </row>
    <row r="46" spans="1:3" x14ac:dyDescent="0.25">
      <c r="A46" s="19" t="s">
        <v>132</v>
      </c>
      <c r="B46" s="19">
        <v>3</v>
      </c>
      <c r="C46" s="24">
        <f t="shared" si="1"/>
        <v>4.2432814710042434E-2</v>
      </c>
    </row>
    <row r="47" spans="1:3" x14ac:dyDescent="0.25">
      <c r="A47" s="19" t="s">
        <v>133</v>
      </c>
      <c r="B47" s="19">
        <v>3</v>
      </c>
      <c r="C47" s="24">
        <f t="shared" si="1"/>
        <v>4.2432814710042434E-2</v>
      </c>
    </row>
    <row r="48" spans="1:3" x14ac:dyDescent="0.25">
      <c r="A48" s="19" t="s">
        <v>134</v>
      </c>
      <c r="B48" s="19">
        <v>3</v>
      </c>
      <c r="C48" s="24">
        <f t="shared" si="1"/>
        <v>4.2432814710042434E-2</v>
      </c>
    </row>
    <row r="49" spans="1:3" x14ac:dyDescent="0.25">
      <c r="A49" s="19" t="s">
        <v>135</v>
      </c>
      <c r="B49" s="19">
        <v>2</v>
      </c>
      <c r="C49" s="24">
        <f t="shared" si="1"/>
        <v>2.8288543140028287E-2</v>
      </c>
    </row>
    <row r="50" spans="1:3" x14ac:dyDescent="0.25">
      <c r="A50" s="19" t="s">
        <v>136</v>
      </c>
      <c r="B50" s="19">
        <v>2</v>
      </c>
      <c r="C50" s="24">
        <f t="shared" si="1"/>
        <v>2.8288543140028287E-2</v>
      </c>
    </row>
    <row r="51" spans="1:3" x14ac:dyDescent="0.25">
      <c r="A51" s="19" t="s">
        <v>137</v>
      </c>
      <c r="B51" s="19">
        <v>2</v>
      </c>
      <c r="C51" s="24">
        <f t="shared" si="1"/>
        <v>2.8288543140028287E-2</v>
      </c>
    </row>
    <row r="52" spans="1:3" x14ac:dyDescent="0.25">
      <c r="A52" s="19" t="s">
        <v>138</v>
      </c>
      <c r="B52" s="19">
        <v>2</v>
      </c>
      <c r="C52" s="24">
        <f t="shared" si="1"/>
        <v>2.8288543140028287E-2</v>
      </c>
    </row>
    <row r="53" spans="1:3" x14ac:dyDescent="0.25">
      <c r="A53" s="19" t="s">
        <v>139</v>
      </c>
      <c r="B53" s="19">
        <v>1</v>
      </c>
      <c r="C53" s="24">
        <f t="shared" si="1"/>
        <v>1.4144271570014143E-2</v>
      </c>
    </row>
    <row r="54" spans="1:3" x14ac:dyDescent="0.25">
      <c r="A54" s="38" t="s">
        <v>140</v>
      </c>
      <c r="B54" s="38">
        <v>1</v>
      </c>
      <c r="C54" s="26">
        <f t="shared" si="1"/>
        <v>1.4144271570014143E-2</v>
      </c>
    </row>
    <row r="55" spans="1:3" x14ac:dyDescent="0.25">
      <c r="A55" s="19" t="s">
        <v>141</v>
      </c>
      <c r="B55" s="19">
        <f>SUM(B2:B54)</f>
        <v>7070</v>
      </c>
      <c r="C55" s="24">
        <f t="shared" ref="C55" si="2">SUM(B55/$B$55)*100</f>
        <v>100</v>
      </c>
    </row>
  </sheetData>
  <sortState xmlns:xlrd2="http://schemas.microsoft.com/office/spreadsheetml/2017/richdata2" ref="A2:C54">
    <sortCondition descending="1" ref="B2:B54"/>
  </sortState>
  <customSheetViews>
    <customSheetView guid="{0782D04A-F9DD-462B-84E5-7F9CBB74479B}" showPageBreaks="1" showGridLines="0">
      <selection activeCell="A4" sqref="A4"/>
      <pageMargins left="0" right="0" top="0" bottom="0" header="0" footer="0"/>
      <pageSetup scale="87" orientation="portrait" r:id="rId1"/>
    </customSheetView>
  </customSheetViews>
  <pageMargins left="0.7" right="0.7" top="1.1735294117647059" bottom="0.75" header="0.3" footer="0.3"/>
  <pageSetup scale="84" orientation="portrait" r:id="rId2"/>
  <headerFooter>
    <oddHeader>&amp;C&amp;"Times New Roman,Bold"&amp;UPART II
BREAKDOWN BY RELIGIOUS TRADITIONS, STATE, COUNTY, 
FOREIGN COUNTRIES AND MAJORS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1" transitionEvaluation="1"/>
  <dimension ref="A1:H68"/>
  <sheetViews>
    <sheetView showGridLines="0" view="pageLayout" zoomScale="85" zoomScaleNormal="100" zoomScalePageLayoutView="85" workbookViewId="0">
      <selection activeCell="B10" sqref="B10"/>
    </sheetView>
  </sheetViews>
  <sheetFormatPr defaultColWidth="9.6640625" defaultRowHeight="15.75" x14ac:dyDescent="0.25"/>
  <cols>
    <col min="1" max="1" width="15.33203125" customWidth="1"/>
    <col min="2" max="2" width="11.6640625" customWidth="1"/>
    <col min="3" max="3" width="15.77734375" bestFit="1" customWidth="1"/>
    <col min="4" max="4" width="10.88671875" customWidth="1"/>
    <col min="5" max="5" width="18" style="57" bestFit="1" customWidth="1"/>
    <col min="7" max="7" width="12" bestFit="1" customWidth="1"/>
  </cols>
  <sheetData>
    <row r="1" spans="1:8" x14ac:dyDescent="0.25">
      <c r="A1" s="45" t="s">
        <v>142</v>
      </c>
      <c r="B1" s="8"/>
      <c r="C1" s="46" t="s">
        <v>143</v>
      </c>
      <c r="D1" s="4"/>
      <c r="E1" s="9"/>
      <c r="F1" s="4"/>
    </row>
    <row r="2" spans="1:8" x14ac:dyDescent="0.25">
      <c r="A2" s="47" t="s">
        <v>144</v>
      </c>
      <c r="B2" s="48" t="s">
        <v>12</v>
      </c>
      <c r="C2" s="48" t="s">
        <v>18</v>
      </c>
      <c r="D2" s="4"/>
      <c r="E2" s="9"/>
      <c r="F2" s="4"/>
    </row>
    <row r="3" spans="1:8" x14ac:dyDescent="0.25">
      <c r="A3" s="6" t="s">
        <v>145</v>
      </c>
      <c r="B3" s="4">
        <v>335</v>
      </c>
      <c r="C3" s="11">
        <f t="shared" ref="C3:C23" si="0">SUM(B3/$B$24)*100</f>
        <v>16.559565002471576</v>
      </c>
      <c r="D3" s="4"/>
      <c r="E3" s="9"/>
      <c r="F3" s="4"/>
    </row>
    <row r="4" spans="1:8" x14ac:dyDescent="0.25">
      <c r="A4" s="6" t="s">
        <v>146</v>
      </c>
      <c r="B4" s="4">
        <v>266</v>
      </c>
      <c r="C4" s="11">
        <f t="shared" si="0"/>
        <v>13.148788927335639</v>
      </c>
      <c r="D4" s="4"/>
      <c r="E4" s="9"/>
      <c r="F4" s="4"/>
    </row>
    <row r="5" spans="1:8" x14ac:dyDescent="0.25">
      <c r="A5" s="6" t="s">
        <v>147</v>
      </c>
      <c r="B5" s="4">
        <v>254</v>
      </c>
      <c r="C5" s="11">
        <f t="shared" si="0"/>
        <v>12.555610479485912</v>
      </c>
      <c r="D5" s="4"/>
      <c r="F5" s="4"/>
      <c r="H5" s="11"/>
    </row>
    <row r="6" spans="1:8" x14ac:dyDescent="0.25">
      <c r="A6" s="6" t="s">
        <v>148</v>
      </c>
      <c r="B6" s="4">
        <v>214</v>
      </c>
      <c r="C6" s="11">
        <f t="shared" si="0"/>
        <v>10.578348986653484</v>
      </c>
      <c r="D6" s="4"/>
      <c r="F6" s="4"/>
      <c r="H6" s="11"/>
    </row>
    <row r="7" spans="1:8" x14ac:dyDescent="0.25">
      <c r="A7" s="6" t="s">
        <v>149</v>
      </c>
      <c r="B7" s="4">
        <v>132</v>
      </c>
      <c r="C7" s="11">
        <f t="shared" si="0"/>
        <v>6.5249629263470093</v>
      </c>
      <c r="D7" s="4"/>
      <c r="F7" s="4"/>
      <c r="H7" s="11"/>
    </row>
    <row r="8" spans="1:8" x14ac:dyDescent="0.25">
      <c r="A8" s="6" t="s">
        <v>150</v>
      </c>
      <c r="B8" s="4">
        <v>105</v>
      </c>
      <c r="C8" s="11">
        <f t="shared" si="0"/>
        <v>5.1903114186851207</v>
      </c>
      <c r="D8" s="4"/>
      <c r="F8" s="4"/>
      <c r="H8" s="11"/>
    </row>
    <row r="9" spans="1:8" x14ac:dyDescent="0.25">
      <c r="A9" s="6" t="s">
        <v>151</v>
      </c>
      <c r="B9" s="4">
        <v>98</v>
      </c>
      <c r="C9" s="11">
        <f t="shared" si="0"/>
        <v>4.844290657439446</v>
      </c>
      <c r="D9" s="4"/>
      <c r="H9" s="11"/>
    </row>
    <row r="10" spans="1:8" x14ac:dyDescent="0.25">
      <c r="A10" s="6" t="s">
        <v>152</v>
      </c>
      <c r="B10" s="4">
        <v>78</v>
      </c>
      <c r="C10" s="11">
        <f t="shared" si="0"/>
        <v>3.8556599110232326</v>
      </c>
      <c r="D10" s="4"/>
      <c r="H10" s="11"/>
    </row>
    <row r="11" spans="1:8" x14ac:dyDescent="0.25">
      <c r="A11" s="6" t="s">
        <v>153</v>
      </c>
      <c r="B11" s="4">
        <v>45</v>
      </c>
      <c r="C11" s="11">
        <f t="shared" si="0"/>
        <v>2.2244191794364805</v>
      </c>
      <c r="H11" s="11"/>
    </row>
    <row r="12" spans="1:8" x14ac:dyDescent="0.25">
      <c r="A12" s="6" t="s">
        <v>154</v>
      </c>
      <c r="B12" s="4">
        <v>37</v>
      </c>
      <c r="C12" s="11">
        <f t="shared" si="0"/>
        <v>1.828966880869995</v>
      </c>
      <c r="F12" s="4"/>
      <c r="H12" s="11"/>
    </row>
    <row r="13" spans="1:8" x14ac:dyDescent="0.25">
      <c r="A13" s="6" t="s">
        <v>155</v>
      </c>
      <c r="B13" s="4">
        <v>33</v>
      </c>
      <c r="C13" s="11">
        <f t="shared" si="0"/>
        <v>1.6312407315867523</v>
      </c>
      <c r="F13" s="4"/>
      <c r="H13" s="11"/>
    </row>
    <row r="14" spans="1:8" x14ac:dyDescent="0.25">
      <c r="A14" s="6" t="s">
        <v>156</v>
      </c>
      <c r="B14" s="4">
        <v>32</v>
      </c>
      <c r="C14" s="11">
        <f t="shared" si="0"/>
        <v>1.5818091942659416</v>
      </c>
      <c r="D14" s="4"/>
      <c r="F14" s="4"/>
      <c r="H14" s="11"/>
    </row>
    <row r="15" spans="1:8" x14ac:dyDescent="0.25">
      <c r="A15" s="6" t="s">
        <v>157</v>
      </c>
      <c r="B15" s="4">
        <v>23</v>
      </c>
      <c r="C15" s="11">
        <f t="shared" si="0"/>
        <v>1.1369253583786456</v>
      </c>
      <c r="D15" s="4"/>
      <c r="F15" s="4"/>
      <c r="H15" s="11"/>
    </row>
    <row r="16" spans="1:8" x14ac:dyDescent="0.25">
      <c r="A16" s="6" t="s">
        <v>158</v>
      </c>
      <c r="B16" s="4">
        <v>21</v>
      </c>
      <c r="C16" s="11">
        <f t="shared" si="0"/>
        <v>1.0380622837370241</v>
      </c>
      <c r="D16" s="4"/>
      <c r="F16" s="4"/>
      <c r="H16" s="11"/>
    </row>
    <row r="17" spans="1:8" x14ac:dyDescent="0.25">
      <c r="A17" s="6" t="s">
        <v>159</v>
      </c>
      <c r="B17" s="4">
        <v>21</v>
      </c>
      <c r="C17" s="11">
        <f t="shared" si="0"/>
        <v>1.0380622837370241</v>
      </c>
      <c r="D17" s="4"/>
      <c r="F17" s="4"/>
      <c r="H17" s="11"/>
    </row>
    <row r="18" spans="1:8" x14ac:dyDescent="0.25">
      <c r="A18" s="6" t="s">
        <v>160</v>
      </c>
      <c r="B18" s="4">
        <v>19</v>
      </c>
      <c r="C18" s="11">
        <f t="shared" si="0"/>
        <v>0.93919920909540289</v>
      </c>
      <c r="D18" s="4"/>
      <c r="F18" s="4"/>
      <c r="H18" s="11"/>
    </row>
    <row r="19" spans="1:8" x14ac:dyDescent="0.25">
      <c r="A19" s="6" t="s">
        <v>161</v>
      </c>
      <c r="B19" s="4">
        <v>18</v>
      </c>
      <c r="C19" s="11">
        <f t="shared" si="0"/>
        <v>0.88976767177459215</v>
      </c>
      <c r="D19" s="4"/>
      <c r="F19" s="4"/>
      <c r="H19" s="11"/>
    </row>
    <row r="20" spans="1:8" x14ac:dyDescent="0.25">
      <c r="A20" s="6" t="s">
        <v>162</v>
      </c>
      <c r="B20" s="4">
        <v>17</v>
      </c>
      <c r="C20" s="11">
        <f t="shared" si="0"/>
        <v>0.84033613445378152</v>
      </c>
      <c r="D20" s="4"/>
      <c r="F20" s="4"/>
      <c r="H20" s="11"/>
    </row>
    <row r="21" spans="1:8" x14ac:dyDescent="0.25">
      <c r="A21" s="6" t="s">
        <v>163</v>
      </c>
      <c r="B21" s="4">
        <v>17</v>
      </c>
      <c r="C21" s="11">
        <f t="shared" si="0"/>
        <v>0.84033613445378152</v>
      </c>
      <c r="D21" s="4"/>
      <c r="F21" s="4"/>
      <c r="H21" s="11"/>
    </row>
    <row r="22" spans="1:8" x14ac:dyDescent="0.25">
      <c r="A22" s="6" t="s">
        <v>164</v>
      </c>
      <c r="B22" s="4">
        <v>17</v>
      </c>
      <c r="C22" s="11">
        <f t="shared" si="0"/>
        <v>0.84033613445378152</v>
      </c>
      <c r="D22" s="4"/>
      <c r="F22" s="4"/>
      <c r="H22" s="11"/>
    </row>
    <row r="23" spans="1:8" x14ac:dyDescent="0.25">
      <c r="A23" s="6" t="s">
        <v>165</v>
      </c>
      <c r="B23" s="12">
        <v>241</v>
      </c>
      <c r="C23" s="13">
        <f t="shared" si="0"/>
        <v>11.913000494315373</v>
      </c>
      <c r="D23" s="4"/>
      <c r="E23" s="9"/>
      <c r="F23" s="4"/>
      <c r="H23" s="11"/>
    </row>
    <row r="24" spans="1:8" x14ac:dyDescent="0.25">
      <c r="B24" s="8">
        <f>SUM(B3:B23)</f>
        <v>2023</v>
      </c>
      <c r="C24" s="11">
        <f>SUM(B24/$B$24)*100</f>
        <v>100</v>
      </c>
      <c r="D24" s="4"/>
      <c r="E24" s="9"/>
      <c r="F24" s="4"/>
      <c r="H24" s="11"/>
    </row>
    <row r="25" spans="1:8" ht="13.5" customHeight="1" x14ac:dyDescent="0.25">
      <c r="A25" s="14" t="s">
        <v>166</v>
      </c>
      <c r="B25" s="4"/>
      <c r="C25" s="4"/>
      <c r="D25" s="4"/>
      <c r="E25" s="9"/>
      <c r="F25" s="4"/>
      <c r="H25" s="11"/>
    </row>
    <row r="26" spans="1:8" x14ac:dyDescent="0.25">
      <c r="A26" s="4"/>
      <c r="B26" s="4"/>
      <c r="C26" s="4"/>
      <c r="D26" s="4"/>
      <c r="H26" s="11"/>
    </row>
    <row r="27" spans="1:8" x14ac:dyDescent="0.25">
      <c r="A27" s="49" t="s">
        <v>167</v>
      </c>
      <c r="B27" s="4"/>
      <c r="C27" s="4"/>
      <c r="H27" s="11"/>
    </row>
    <row r="28" spans="1:8" x14ac:dyDescent="0.25">
      <c r="A28" s="6" t="s">
        <v>168</v>
      </c>
      <c r="B28" s="59">
        <v>2</v>
      </c>
      <c r="C28" s="6" t="s">
        <v>169</v>
      </c>
      <c r="D28" s="6">
        <v>9</v>
      </c>
      <c r="E28" s="4" t="s">
        <v>170</v>
      </c>
      <c r="F28" s="29">
        <v>1</v>
      </c>
    </row>
    <row r="29" spans="1:8" x14ac:dyDescent="0.25">
      <c r="A29" s="6" t="s">
        <v>171</v>
      </c>
      <c r="B29" s="59">
        <v>1</v>
      </c>
      <c r="C29" s="6" t="s">
        <v>172</v>
      </c>
      <c r="D29" s="6">
        <v>2</v>
      </c>
      <c r="E29" s="4" t="s">
        <v>173</v>
      </c>
      <c r="F29" s="29">
        <v>1</v>
      </c>
    </row>
    <row r="30" spans="1:8" x14ac:dyDescent="0.25">
      <c r="A30" s="6" t="s">
        <v>174</v>
      </c>
      <c r="B30" s="59">
        <v>1</v>
      </c>
      <c r="C30" s="6" t="s">
        <v>175</v>
      </c>
      <c r="D30" s="6">
        <v>1</v>
      </c>
      <c r="E30" s="4" t="s">
        <v>176</v>
      </c>
      <c r="F30" s="29">
        <v>2</v>
      </c>
    </row>
    <row r="31" spans="1:8" x14ac:dyDescent="0.25">
      <c r="A31" s="6" t="s">
        <v>177</v>
      </c>
      <c r="B31" s="59">
        <v>1</v>
      </c>
      <c r="C31" s="6" t="s">
        <v>178</v>
      </c>
      <c r="D31" s="6">
        <v>1</v>
      </c>
      <c r="E31" s="4" t="s">
        <v>179</v>
      </c>
      <c r="F31" s="29">
        <v>1</v>
      </c>
    </row>
    <row r="32" spans="1:8" x14ac:dyDescent="0.25">
      <c r="A32" s="6" t="s">
        <v>180</v>
      </c>
      <c r="B32" s="59">
        <v>1</v>
      </c>
      <c r="C32" s="6" t="s">
        <v>181</v>
      </c>
      <c r="D32" s="6">
        <v>1</v>
      </c>
      <c r="E32" s="4" t="s">
        <v>182</v>
      </c>
      <c r="F32" s="29">
        <v>1</v>
      </c>
    </row>
    <row r="33" spans="1:8" x14ac:dyDescent="0.25">
      <c r="A33" s="6" t="s">
        <v>183</v>
      </c>
      <c r="B33" s="59">
        <v>1</v>
      </c>
      <c r="C33" s="6" t="s">
        <v>184</v>
      </c>
      <c r="D33" s="6">
        <v>2</v>
      </c>
      <c r="E33" s="4" t="s">
        <v>185</v>
      </c>
      <c r="F33" s="29">
        <v>1</v>
      </c>
    </row>
    <row r="34" spans="1:8" x14ac:dyDescent="0.25">
      <c r="A34" s="6" t="s">
        <v>186</v>
      </c>
      <c r="B34" s="59">
        <v>13</v>
      </c>
      <c r="C34" s="6" t="s">
        <v>187</v>
      </c>
      <c r="D34" s="6">
        <v>5</v>
      </c>
      <c r="E34" s="4" t="s">
        <v>188</v>
      </c>
      <c r="F34" s="29">
        <v>1</v>
      </c>
    </row>
    <row r="35" spans="1:8" x14ac:dyDescent="0.25">
      <c r="A35" s="6" t="s">
        <v>189</v>
      </c>
      <c r="B35" s="59">
        <v>1</v>
      </c>
      <c r="C35" s="6" t="s">
        <v>190</v>
      </c>
      <c r="D35" s="6">
        <v>1</v>
      </c>
      <c r="E35" s="6" t="s">
        <v>191</v>
      </c>
      <c r="F35" s="29">
        <v>1</v>
      </c>
    </row>
    <row r="36" spans="1:8" x14ac:dyDescent="0.25">
      <c r="A36" s="6" t="s">
        <v>192</v>
      </c>
      <c r="B36" s="59">
        <v>3</v>
      </c>
      <c r="C36" s="6" t="s">
        <v>193</v>
      </c>
      <c r="D36" s="6">
        <v>3</v>
      </c>
      <c r="E36" s="6" t="s">
        <v>194</v>
      </c>
      <c r="F36" s="29">
        <v>1</v>
      </c>
    </row>
    <row r="37" spans="1:8" x14ac:dyDescent="0.25">
      <c r="A37" s="6" t="s">
        <v>195</v>
      </c>
      <c r="B37" s="59">
        <v>13</v>
      </c>
      <c r="C37" s="6" t="s">
        <v>196</v>
      </c>
      <c r="D37" s="6">
        <v>1</v>
      </c>
      <c r="E37" s="6" t="s">
        <v>197</v>
      </c>
      <c r="F37" s="29">
        <v>1</v>
      </c>
    </row>
    <row r="38" spans="1:8" x14ac:dyDescent="0.25">
      <c r="A38" s="6" t="s">
        <v>198</v>
      </c>
      <c r="B38" s="59">
        <v>1</v>
      </c>
      <c r="C38" s="6" t="s">
        <v>199</v>
      </c>
      <c r="D38" s="6">
        <v>1</v>
      </c>
      <c r="E38" s="6" t="s">
        <v>200</v>
      </c>
      <c r="F38" s="29">
        <v>20</v>
      </c>
    </row>
    <row r="39" spans="1:8" x14ac:dyDescent="0.25">
      <c r="A39" s="6" t="s">
        <v>201</v>
      </c>
      <c r="B39" s="59">
        <v>1</v>
      </c>
      <c r="C39" s="6" t="s">
        <v>202</v>
      </c>
      <c r="D39" s="6">
        <v>1</v>
      </c>
      <c r="E39" s="6" t="s">
        <v>203</v>
      </c>
      <c r="F39" s="29">
        <v>1</v>
      </c>
    </row>
    <row r="40" spans="1:8" x14ac:dyDescent="0.25">
      <c r="A40" s="6" t="s">
        <v>204</v>
      </c>
      <c r="B40" s="59">
        <v>2</v>
      </c>
      <c r="C40" s="6" t="s">
        <v>205</v>
      </c>
      <c r="D40" s="6">
        <v>2</v>
      </c>
      <c r="E40" s="6" t="s">
        <v>206</v>
      </c>
      <c r="F40" s="29">
        <v>2</v>
      </c>
    </row>
    <row r="41" spans="1:8" x14ac:dyDescent="0.25">
      <c r="A41" s="6" t="s">
        <v>207</v>
      </c>
      <c r="B41" s="59">
        <v>2</v>
      </c>
      <c r="C41" s="6" t="s">
        <v>208</v>
      </c>
      <c r="D41" s="29">
        <v>1</v>
      </c>
      <c r="E41" s="6" t="s">
        <v>209</v>
      </c>
      <c r="F41" s="29">
        <v>1</v>
      </c>
    </row>
    <row r="42" spans="1:8" ht="16.5" customHeight="1" x14ac:dyDescent="0.25">
      <c r="A42" s="6" t="s">
        <v>210</v>
      </c>
      <c r="B42" s="59">
        <v>2</v>
      </c>
      <c r="C42" s="6" t="s">
        <v>211</v>
      </c>
      <c r="D42" s="29">
        <v>1</v>
      </c>
      <c r="E42" s="6" t="s">
        <v>212</v>
      </c>
      <c r="F42" s="29">
        <v>3</v>
      </c>
    </row>
    <row r="43" spans="1:8" ht="16.5" customHeight="1" x14ac:dyDescent="0.25">
      <c r="A43" s="6" t="s">
        <v>213</v>
      </c>
      <c r="B43" s="59">
        <v>1</v>
      </c>
      <c r="C43" s="6" t="s">
        <v>214</v>
      </c>
      <c r="D43" s="29">
        <v>1</v>
      </c>
      <c r="E43" s="6" t="s">
        <v>215</v>
      </c>
      <c r="F43" s="29">
        <v>10</v>
      </c>
    </row>
    <row r="44" spans="1:8" ht="16.5" customHeight="1" x14ac:dyDescent="0.25">
      <c r="A44" s="6" t="s">
        <v>216</v>
      </c>
      <c r="B44" s="59">
        <v>9</v>
      </c>
      <c r="C44" s="6" t="s">
        <v>217</v>
      </c>
      <c r="D44" s="29">
        <v>2</v>
      </c>
      <c r="E44" s="6" t="s">
        <v>218</v>
      </c>
      <c r="F44" s="29">
        <v>1</v>
      </c>
    </row>
    <row r="45" spans="1:8" x14ac:dyDescent="0.25">
      <c r="A45" s="4"/>
      <c r="B45" s="6"/>
      <c r="C45" s="6"/>
      <c r="D45" s="6"/>
      <c r="E45" s="6"/>
      <c r="F45" s="6"/>
    </row>
    <row r="46" spans="1:8" x14ac:dyDescent="0.25">
      <c r="A46" s="6"/>
      <c r="B46" s="59"/>
      <c r="C46" s="4"/>
      <c r="D46" s="29"/>
      <c r="E46" s="45" t="s">
        <v>219</v>
      </c>
      <c r="F46" s="7"/>
      <c r="H46" s="11"/>
    </row>
    <row r="47" spans="1:8" x14ac:dyDescent="0.25">
      <c r="A47" s="6" t="s">
        <v>220</v>
      </c>
      <c r="B47" s="4"/>
      <c r="H47" s="11"/>
    </row>
    <row r="48" spans="1:8" x14ac:dyDescent="0.25">
      <c r="A48" s="4" t="s">
        <v>221</v>
      </c>
      <c r="H48" s="11"/>
    </row>
    <row r="49" spans="1:8" x14ac:dyDescent="0.25">
      <c r="A49" s="14"/>
      <c r="B49" s="4"/>
      <c r="H49" s="11"/>
    </row>
    <row r="50" spans="1:8" x14ac:dyDescent="0.25">
      <c r="H50" s="11"/>
    </row>
    <row r="51" spans="1:8" x14ac:dyDescent="0.25">
      <c r="H51" s="11"/>
    </row>
    <row r="52" spans="1:8" x14ac:dyDescent="0.25">
      <c r="H52" s="11"/>
    </row>
    <row r="68" spans="1:1" x14ac:dyDescent="0.25">
      <c r="A68" s="1"/>
    </row>
  </sheetData>
  <sortState xmlns:xlrd2="http://schemas.microsoft.com/office/spreadsheetml/2017/richdata2" ref="A3:B23">
    <sortCondition descending="1" ref="B3"/>
  </sortState>
  <customSheetViews>
    <customSheetView guid="{0782D04A-F9DD-462B-84E5-7F9CBB74479B}" showGridLines="0">
      <selection activeCell="A35" sqref="A35"/>
      <pageMargins left="0" right="0" top="0" bottom="0" header="0" footer="0"/>
      <printOptions horizontalCentered="1"/>
      <pageSetup orientation="portrait" horizontalDpi="1200" verticalDpi="1200" r:id="rId1"/>
      <headerFooter alignWithMargins="0"/>
    </customSheetView>
  </customSheetViews>
  <phoneticPr fontId="0" type="noConversion"/>
  <printOptions horizontalCentered="1" gridLinesSet="0"/>
  <pageMargins left="0.35" right="0.38" top="0.25" bottom="0.2" header="0.3" footer="0.27"/>
  <pageSetup orientation="portrait" horizontalDpi="1200" verticalDpi="1200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A23" transitionEvaluation="1"/>
  <dimension ref="A1:J81"/>
  <sheetViews>
    <sheetView showGridLines="0" view="pageLayout" topLeftCell="A23" zoomScale="85" zoomScaleNormal="100" zoomScalePageLayoutView="85" workbookViewId="0">
      <selection activeCell="E51" sqref="E51"/>
    </sheetView>
  </sheetViews>
  <sheetFormatPr defaultRowHeight="15" x14ac:dyDescent="0.25"/>
  <cols>
    <col min="1" max="1" width="34.33203125" style="19" bestFit="1" customWidth="1"/>
    <col min="2" max="2" width="8.44140625" style="19" customWidth="1"/>
    <col min="3" max="4" width="2.88671875" style="19" customWidth="1"/>
    <col min="5" max="5" width="34.5546875" style="19" bestFit="1" customWidth="1"/>
    <col min="6" max="6" width="6.77734375" style="19" customWidth="1"/>
    <col min="7" max="7" width="8.88671875" style="19"/>
    <col min="8" max="8" width="15.6640625" style="19" customWidth="1"/>
    <col min="9" max="16384" width="8.88671875" style="19"/>
  </cols>
  <sheetData>
    <row r="1" spans="1:9" x14ac:dyDescent="0.25">
      <c r="A1" s="40" t="s">
        <v>222</v>
      </c>
    </row>
    <row r="2" spans="1:9" x14ac:dyDescent="0.25">
      <c r="A2" s="40" t="s">
        <v>223</v>
      </c>
      <c r="E2" s="41" t="s">
        <v>224</v>
      </c>
    </row>
    <row r="3" spans="1:9" x14ac:dyDescent="0.25">
      <c r="A3" s="37" t="s">
        <v>225</v>
      </c>
      <c r="B3" s="19">
        <v>52</v>
      </c>
      <c r="E3" s="37" t="s">
        <v>226</v>
      </c>
      <c r="F3" s="19">
        <v>155</v>
      </c>
    </row>
    <row r="4" spans="1:9" x14ac:dyDescent="0.25">
      <c r="A4" s="37" t="s">
        <v>227</v>
      </c>
      <c r="B4" s="19">
        <v>17</v>
      </c>
      <c r="E4" s="37" t="s">
        <v>228</v>
      </c>
      <c r="F4" s="19">
        <v>135</v>
      </c>
    </row>
    <row r="5" spans="1:9" x14ac:dyDescent="0.25">
      <c r="A5" s="37" t="s">
        <v>229</v>
      </c>
      <c r="B5" s="19">
        <v>18</v>
      </c>
      <c r="E5" s="19" t="s">
        <v>230</v>
      </c>
      <c r="F5" s="19">
        <v>11</v>
      </c>
    </row>
    <row r="6" spans="1:9" x14ac:dyDescent="0.25">
      <c r="A6" s="37" t="s">
        <v>231</v>
      </c>
      <c r="B6" s="19">
        <v>18</v>
      </c>
      <c r="E6" s="37" t="s">
        <v>232</v>
      </c>
      <c r="F6" s="19">
        <v>139</v>
      </c>
    </row>
    <row r="7" spans="1:9" x14ac:dyDescent="0.25">
      <c r="A7" s="37" t="s">
        <v>233</v>
      </c>
      <c r="B7" s="19">
        <v>18</v>
      </c>
      <c r="E7" s="19" t="s">
        <v>234</v>
      </c>
      <c r="F7" s="19">
        <v>49</v>
      </c>
    </row>
    <row r="8" spans="1:9" x14ac:dyDescent="0.25">
      <c r="A8" s="37" t="s">
        <v>235</v>
      </c>
      <c r="B8" s="19">
        <v>49</v>
      </c>
      <c r="E8" s="19" t="s">
        <v>236</v>
      </c>
      <c r="F8" s="19">
        <v>264</v>
      </c>
    </row>
    <row r="9" spans="1:9" x14ac:dyDescent="0.25">
      <c r="A9" s="37" t="s">
        <v>237</v>
      </c>
      <c r="B9" s="19">
        <v>5</v>
      </c>
      <c r="E9" s="19" t="s">
        <v>238</v>
      </c>
      <c r="F9" s="38">
        <v>336</v>
      </c>
    </row>
    <row r="10" spans="1:9" x14ac:dyDescent="0.25">
      <c r="A10" s="37" t="s">
        <v>239</v>
      </c>
      <c r="B10" s="19">
        <v>21</v>
      </c>
      <c r="E10" s="41" t="s">
        <v>141</v>
      </c>
      <c r="F10" s="40">
        <f>SUM(F3:F9)</f>
        <v>1089</v>
      </c>
    </row>
    <row r="11" spans="1:9" x14ac:dyDescent="0.25">
      <c r="A11" s="37" t="s">
        <v>240</v>
      </c>
      <c r="B11" s="19">
        <v>65</v>
      </c>
    </row>
    <row r="12" spans="1:9" x14ac:dyDescent="0.25">
      <c r="A12" s="37" t="s">
        <v>241</v>
      </c>
      <c r="B12" s="19">
        <v>258</v>
      </c>
      <c r="E12" s="40" t="s">
        <v>242</v>
      </c>
      <c r="H12" s="40"/>
      <c r="I12" s="40"/>
    </row>
    <row r="13" spans="1:9" x14ac:dyDescent="0.25">
      <c r="A13" s="19" t="s">
        <v>243</v>
      </c>
      <c r="B13" s="19">
        <v>2</v>
      </c>
      <c r="E13" s="37" t="s">
        <v>244</v>
      </c>
      <c r="F13" s="19">
        <v>1</v>
      </c>
    </row>
    <row r="14" spans="1:9" x14ac:dyDescent="0.25">
      <c r="A14" s="37" t="s">
        <v>245</v>
      </c>
      <c r="B14" s="19">
        <v>22</v>
      </c>
      <c r="E14" s="37" t="s">
        <v>246</v>
      </c>
      <c r="F14" s="19">
        <v>183</v>
      </c>
    </row>
    <row r="15" spans="1:9" x14ac:dyDescent="0.25">
      <c r="A15" s="37" t="s">
        <v>247</v>
      </c>
      <c r="B15" s="19">
        <v>14</v>
      </c>
      <c r="E15" s="37" t="s">
        <v>248</v>
      </c>
      <c r="F15" s="19">
        <v>22</v>
      </c>
    </row>
    <row r="16" spans="1:9" x14ac:dyDescent="0.25">
      <c r="A16" s="37" t="s">
        <v>249</v>
      </c>
      <c r="B16" s="19">
        <v>134</v>
      </c>
      <c r="E16" s="37" t="s">
        <v>250</v>
      </c>
      <c r="F16" s="19">
        <v>15</v>
      </c>
    </row>
    <row r="17" spans="1:6" x14ac:dyDescent="0.25">
      <c r="A17" s="37" t="s">
        <v>251</v>
      </c>
      <c r="B17" s="19">
        <v>39</v>
      </c>
      <c r="E17" s="37" t="s">
        <v>252</v>
      </c>
      <c r="F17" s="19">
        <v>2</v>
      </c>
    </row>
    <row r="18" spans="1:6" x14ac:dyDescent="0.25">
      <c r="A18" s="37" t="s">
        <v>253</v>
      </c>
      <c r="B18" s="19">
        <v>27</v>
      </c>
      <c r="E18" s="37" t="s">
        <v>254</v>
      </c>
      <c r="F18" s="38">
        <v>39</v>
      </c>
    </row>
    <row r="19" spans="1:6" x14ac:dyDescent="0.25">
      <c r="A19" s="37" t="s">
        <v>255</v>
      </c>
      <c r="B19" s="19">
        <v>38</v>
      </c>
      <c r="E19" s="41" t="s">
        <v>141</v>
      </c>
      <c r="F19" s="43">
        <f>SUM(F13:F18)</f>
        <v>262</v>
      </c>
    </row>
    <row r="20" spans="1:6" x14ac:dyDescent="0.25">
      <c r="A20" s="37" t="s">
        <v>256</v>
      </c>
      <c r="B20" s="19">
        <v>18</v>
      </c>
    </row>
    <row r="21" spans="1:6" x14ac:dyDescent="0.25">
      <c r="A21" s="37" t="s">
        <v>257</v>
      </c>
      <c r="B21" s="19">
        <v>189</v>
      </c>
      <c r="E21" s="41" t="s">
        <v>258</v>
      </c>
    </row>
    <row r="22" spans="1:6" x14ac:dyDescent="0.25">
      <c r="A22" s="37" t="s">
        <v>259</v>
      </c>
      <c r="B22" s="19">
        <v>0</v>
      </c>
      <c r="E22" s="37" t="s">
        <v>260</v>
      </c>
      <c r="F22" s="19">
        <v>214</v>
      </c>
    </row>
    <row r="23" spans="1:6" x14ac:dyDescent="0.25">
      <c r="A23" s="37" t="s">
        <v>261</v>
      </c>
      <c r="B23" s="19">
        <v>97</v>
      </c>
      <c r="E23" s="37" t="s">
        <v>262</v>
      </c>
      <c r="F23" s="19">
        <v>285</v>
      </c>
    </row>
    <row r="24" spans="1:6" x14ac:dyDescent="0.25">
      <c r="A24" s="37" t="s">
        <v>263</v>
      </c>
      <c r="B24" s="19">
        <v>41</v>
      </c>
      <c r="E24" s="37" t="s">
        <v>264</v>
      </c>
      <c r="F24" s="19">
        <v>30</v>
      </c>
    </row>
    <row r="25" spans="1:6" x14ac:dyDescent="0.25">
      <c r="A25" s="37" t="s">
        <v>265</v>
      </c>
      <c r="B25" s="19">
        <v>37</v>
      </c>
      <c r="E25" s="37" t="s">
        <v>266</v>
      </c>
      <c r="F25" s="19">
        <v>92</v>
      </c>
    </row>
    <row r="26" spans="1:6" x14ac:dyDescent="0.25">
      <c r="A26" s="19" t="s">
        <v>267</v>
      </c>
      <c r="B26" s="19">
        <v>1</v>
      </c>
      <c r="E26" s="19" t="s">
        <v>268</v>
      </c>
      <c r="F26" s="19">
        <v>144</v>
      </c>
    </row>
    <row r="27" spans="1:6" x14ac:dyDescent="0.25">
      <c r="A27" s="37" t="s">
        <v>269</v>
      </c>
      <c r="B27" s="19">
        <v>37</v>
      </c>
      <c r="E27" s="19" t="s">
        <v>270</v>
      </c>
      <c r="F27" s="19">
        <v>564</v>
      </c>
    </row>
    <row r="28" spans="1:6" x14ac:dyDescent="0.25">
      <c r="A28" s="37" t="s">
        <v>271</v>
      </c>
      <c r="B28" s="19">
        <v>270</v>
      </c>
      <c r="E28" s="19" t="s">
        <v>272</v>
      </c>
      <c r="F28" s="19">
        <v>29</v>
      </c>
    </row>
    <row r="29" spans="1:6" x14ac:dyDescent="0.25">
      <c r="A29" s="37" t="s">
        <v>273</v>
      </c>
      <c r="B29" s="19">
        <v>5</v>
      </c>
      <c r="E29" s="19" t="s">
        <v>274</v>
      </c>
      <c r="F29" s="19">
        <v>29</v>
      </c>
    </row>
    <row r="30" spans="1:6" x14ac:dyDescent="0.25">
      <c r="A30" s="37" t="s">
        <v>275</v>
      </c>
      <c r="B30" s="19">
        <v>74</v>
      </c>
      <c r="E30" s="19" t="s">
        <v>276</v>
      </c>
      <c r="F30" s="19">
        <v>146</v>
      </c>
    </row>
    <row r="31" spans="1:6" x14ac:dyDescent="0.25">
      <c r="A31" s="37" t="s">
        <v>277</v>
      </c>
      <c r="B31" s="19">
        <v>67</v>
      </c>
      <c r="E31" s="19" t="s">
        <v>278</v>
      </c>
      <c r="F31" s="19">
        <v>2</v>
      </c>
    </row>
    <row r="32" spans="1:6" x14ac:dyDescent="0.25">
      <c r="A32" s="37" t="s">
        <v>279</v>
      </c>
      <c r="B32" s="19">
        <v>8</v>
      </c>
      <c r="E32" s="19" t="s">
        <v>280</v>
      </c>
      <c r="F32" s="19">
        <v>434</v>
      </c>
    </row>
    <row r="33" spans="1:6" x14ac:dyDescent="0.25">
      <c r="A33" s="37" t="s">
        <v>281</v>
      </c>
      <c r="B33" s="19">
        <v>67</v>
      </c>
      <c r="E33" s="19" t="s">
        <v>282</v>
      </c>
      <c r="F33" s="19">
        <v>73</v>
      </c>
    </row>
    <row r="34" spans="1:6" x14ac:dyDescent="0.25">
      <c r="A34" s="37" t="s">
        <v>283</v>
      </c>
      <c r="B34" s="19">
        <v>22</v>
      </c>
      <c r="E34" s="19" t="s">
        <v>284</v>
      </c>
      <c r="F34" s="38">
        <v>42</v>
      </c>
    </row>
    <row r="35" spans="1:6" x14ac:dyDescent="0.25">
      <c r="A35" s="37" t="s">
        <v>285</v>
      </c>
      <c r="B35" s="19">
        <v>4</v>
      </c>
      <c r="E35" s="40" t="s">
        <v>141</v>
      </c>
      <c r="F35" s="40">
        <f>SUM(F22:F34)</f>
        <v>2084</v>
      </c>
    </row>
    <row r="36" spans="1:6" x14ac:dyDescent="0.25">
      <c r="A36" s="37" t="s">
        <v>286</v>
      </c>
      <c r="B36" s="19">
        <v>22</v>
      </c>
    </row>
    <row r="37" spans="1:6" x14ac:dyDescent="0.25">
      <c r="A37" s="37" t="s">
        <v>287</v>
      </c>
      <c r="B37" s="19">
        <v>15</v>
      </c>
      <c r="E37" s="40" t="s">
        <v>288</v>
      </c>
    </row>
    <row r="38" spans="1:6" x14ac:dyDescent="0.25">
      <c r="A38" s="37" t="s">
        <v>289</v>
      </c>
      <c r="B38" s="19">
        <v>52</v>
      </c>
      <c r="E38" s="19" t="s">
        <v>290</v>
      </c>
      <c r="F38" s="38">
        <v>262</v>
      </c>
    </row>
    <row r="39" spans="1:6" x14ac:dyDescent="0.25">
      <c r="A39" s="37" t="s">
        <v>291</v>
      </c>
      <c r="B39" s="19">
        <v>68</v>
      </c>
      <c r="E39" s="40" t="s">
        <v>141</v>
      </c>
      <c r="F39" s="40">
        <f>F38</f>
        <v>262</v>
      </c>
    </row>
    <row r="40" spans="1:6" x14ac:dyDescent="0.25">
      <c r="A40" s="19" t="s">
        <v>292</v>
      </c>
      <c r="B40" s="19">
        <v>10</v>
      </c>
    </row>
    <row r="41" spans="1:6" x14ac:dyDescent="0.25">
      <c r="A41" s="37" t="s">
        <v>293</v>
      </c>
      <c r="B41" s="19">
        <v>17</v>
      </c>
      <c r="E41" s="37" t="s">
        <v>294</v>
      </c>
      <c r="F41" s="58">
        <v>115</v>
      </c>
    </row>
    <row r="42" spans="1:6" x14ac:dyDescent="0.25">
      <c r="A42" s="37" t="s">
        <v>295</v>
      </c>
      <c r="B42" s="19">
        <v>10</v>
      </c>
      <c r="E42" s="37" t="s">
        <v>296</v>
      </c>
      <c r="F42" s="19">
        <v>276</v>
      </c>
    </row>
    <row r="43" spans="1:6" x14ac:dyDescent="0.25">
      <c r="A43" s="37" t="s">
        <v>297</v>
      </c>
      <c r="B43" s="19">
        <v>29</v>
      </c>
      <c r="E43" s="41"/>
      <c r="F43" s="40"/>
    </row>
    <row r="44" spans="1:6" ht="15.75" customHeight="1" x14ac:dyDescent="0.25">
      <c r="A44" s="37" t="s">
        <v>298</v>
      </c>
      <c r="B44" s="19">
        <v>178</v>
      </c>
      <c r="E44" s="40" t="s">
        <v>299</v>
      </c>
    </row>
    <row r="45" spans="1:6" ht="14.25" customHeight="1" x14ac:dyDescent="0.25">
      <c r="A45" s="37" t="s">
        <v>300</v>
      </c>
      <c r="B45" s="19">
        <v>13</v>
      </c>
      <c r="E45" s="37" t="s">
        <v>30</v>
      </c>
      <c r="F45" s="19">
        <f>ENROLLMENT!L19</f>
        <v>141</v>
      </c>
    </row>
    <row r="46" spans="1:6" x14ac:dyDescent="0.25">
      <c r="A46" s="37" t="s">
        <v>301</v>
      </c>
      <c r="B46" s="19">
        <v>508</v>
      </c>
      <c r="E46" s="19" t="s">
        <v>325</v>
      </c>
      <c r="F46" s="19">
        <f>ENROLLMENT!L20</f>
        <v>0</v>
      </c>
    </row>
    <row r="47" spans="1:6" x14ac:dyDescent="0.25">
      <c r="A47" s="37" t="s">
        <v>303</v>
      </c>
      <c r="B47" s="19">
        <v>102</v>
      </c>
      <c r="E47" s="37" t="s">
        <v>326</v>
      </c>
      <c r="F47" s="19">
        <f>ENROLLMENT!L21</f>
        <v>16</v>
      </c>
    </row>
    <row r="48" spans="1:6" x14ac:dyDescent="0.25">
      <c r="A48" s="19" t="s">
        <v>304</v>
      </c>
      <c r="B48" s="19">
        <v>37</v>
      </c>
      <c r="E48" s="37" t="s">
        <v>302</v>
      </c>
      <c r="F48" s="19">
        <f>ENROLLMENT!L22</f>
        <v>544</v>
      </c>
    </row>
    <row r="49" spans="1:6" x14ac:dyDescent="0.25">
      <c r="A49" s="37" t="s">
        <v>305</v>
      </c>
      <c r="B49" s="19">
        <v>20</v>
      </c>
      <c r="E49" s="19" t="s">
        <v>32</v>
      </c>
      <c r="F49" s="19">
        <f>ENROLLMENT!L23</f>
        <v>14</v>
      </c>
    </row>
    <row r="50" spans="1:6" x14ac:dyDescent="0.25">
      <c r="A50" s="37" t="s">
        <v>307</v>
      </c>
      <c r="B50" s="19">
        <v>50</v>
      </c>
      <c r="E50" s="37" t="s">
        <v>33</v>
      </c>
      <c r="F50" s="19">
        <f>ENROLLMENT!L24</f>
        <v>21</v>
      </c>
    </row>
    <row r="51" spans="1:6" x14ac:dyDescent="0.25">
      <c r="A51" s="37" t="s">
        <v>308</v>
      </c>
      <c r="B51" s="19">
        <v>26</v>
      </c>
      <c r="E51" s="37" t="s">
        <v>306</v>
      </c>
      <c r="F51" s="19">
        <f>ENROLLMENT!L25</f>
        <v>35</v>
      </c>
    </row>
    <row r="52" spans="1:6" x14ac:dyDescent="0.25">
      <c r="A52" s="37" t="s">
        <v>309</v>
      </c>
      <c r="B52" s="19">
        <v>40</v>
      </c>
      <c r="E52" s="37" t="s">
        <v>35</v>
      </c>
      <c r="F52" s="19">
        <f>ENROLLMENT!L26</f>
        <v>35</v>
      </c>
    </row>
    <row r="53" spans="1:6" x14ac:dyDescent="0.25">
      <c r="A53" s="37" t="s">
        <v>310</v>
      </c>
      <c r="B53" s="38">
        <v>20</v>
      </c>
      <c r="E53" s="37" t="s">
        <v>327</v>
      </c>
      <c r="F53" s="19">
        <v>16</v>
      </c>
    </row>
    <row r="54" spans="1:6" x14ac:dyDescent="0.25">
      <c r="A54" s="41" t="s">
        <v>141</v>
      </c>
      <c r="B54" s="40">
        <f>SUM(B3:B53)</f>
        <v>2951</v>
      </c>
      <c r="E54" s="37" t="s">
        <v>328</v>
      </c>
      <c r="F54" s="19">
        <v>40</v>
      </c>
    </row>
    <row r="55" spans="1:6" x14ac:dyDescent="0.25">
      <c r="E55" s="37" t="s">
        <v>311</v>
      </c>
      <c r="F55" s="38">
        <f>ENROLLMENT!L29</f>
        <v>73</v>
      </c>
    </row>
    <row r="56" spans="1:6" x14ac:dyDescent="0.25">
      <c r="E56" s="41" t="s">
        <v>141</v>
      </c>
      <c r="F56" s="40">
        <f>SUM(F45:F55)-(2*F49)</f>
        <v>907</v>
      </c>
    </row>
    <row r="58" spans="1:6" x14ac:dyDescent="0.25">
      <c r="E58" s="41" t="s">
        <v>312</v>
      </c>
    </row>
    <row r="59" spans="1:6" x14ac:dyDescent="0.25">
      <c r="E59" s="40" t="s">
        <v>329</v>
      </c>
    </row>
    <row r="66" spans="1:10" x14ac:dyDescent="0.25">
      <c r="A66" s="41"/>
    </row>
    <row r="67" spans="1:10" x14ac:dyDescent="0.25">
      <c r="B67" s="40"/>
    </row>
    <row r="68" spans="1:10" x14ac:dyDescent="0.25">
      <c r="A68" s="41"/>
    </row>
    <row r="69" spans="1:10" x14ac:dyDescent="0.25">
      <c r="B69" s="72"/>
    </row>
    <row r="71" spans="1:10" x14ac:dyDescent="0.25">
      <c r="C71" s="40"/>
      <c r="J71" s="40"/>
    </row>
    <row r="73" spans="1:10" s="40" customFormat="1" x14ac:dyDescent="0.25">
      <c r="A73" s="19"/>
      <c r="B73" s="19"/>
      <c r="C73" s="72"/>
      <c r="E73" s="19"/>
      <c r="F73" s="19"/>
      <c r="H73" s="19"/>
      <c r="I73" s="19"/>
      <c r="J73" s="19"/>
    </row>
    <row r="81" spans="5:6" x14ac:dyDescent="0.25">
      <c r="E81" s="40"/>
      <c r="F81" s="40"/>
    </row>
  </sheetData>
  <customSheetViews>
    <customSheetView guid="{0782D04A-F9DD-462B-84E5-7F9CBB74479B}" showPageBreaks="1" showGridLines="0">
      <pageMargins left="0" right="0" top="0" bottom="0" header="0" footer="0"/>
      <printOptions verticalCentered="1"/>
      <pageSetup scale="94" orientation="portrait" horizontalDpi="4294967292" verticalDpi="300" r:id="rId1"/>
      <headerFooter alignWithMargins="0">
        <oddHeader>&amp;C&amp;"Times New Roman,Bold"&amp;U
ENROLLMENT BY MAJOR*</oddHeader>
      </headerFooter>
    </customSheetView>
  </customSheetViews>
  <phoneticPr fontId="0" type="noConversion"/>
  <printOptions verticalCentered="1" gridLinesSet="0"/>
  <pageMargins left="0.5" right="0.5" top="0.73" bottom="0.48" header="0.28000000000000003" footer="0.24"/>
  <pageSetup scale="82" orientation="portrait" horizontalDpi="4294967292" verticalDpi="300" r:id="rId2"/>
  <headerFooter alignWithMargins="0">
    <oddHeader>&amp;C&amp;"Times New Roman,Bold"&amp;U
ENROLLMENT BY MAJOR*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J35"/>
  <sheetViews>
    <sheetView showGridLines="0" view="pageLayout" topLeftCell="A8" zoomScale="85" zoomScaleNormal="75" zoomScalePageLayoutView="85" workbookViewId="0">
      <selection activeCell="J29" sqref="J29"/>
    </sheetView>
  </sheetViews>
  <sheetFormatPr defaultRowHeight="18.75" x14ac:dyDescent="0.3"/>
  <cols>
    <col min="1" max="1" width="46" customWidth="1"/>
    <col min="5" max="5" width="9.88671875" style="35" bestFit="1" customWidth="1"/>
    <col min="6" max="6" width="9.88671875" customWidth="1"/>
    <col min="10" max="10" width="8.88671875" style="35"/>
  </cols>
  <sheetData>
    <row r="2" spans="1:10" x14ac:dyDescent="0.3">
      <c r="E2"/>
    </row>
    <row r="4" spans="1:10" ht="23.25" customHeight="1" x14ac:dyDescent="0.35">
      <c r="A4" s="68"/>
      <c r="B4" s="68"/>
      <c r="C4" s="33" t="s">
        <v>313</v>
      </c>
      <c r="D4" s="61"/>
      <c r="E4" s="62"/>
      <c r="F4" s="53" t="s">
        <v>314</v>
      </c>
      <c r="G4" s="69"/>
      <c r="H4" s="62"/>
      <c r="I4" s="33" t="s">
        <v>12</v>
      </c>
      <c r="J4" s="50"/>
    </row>
    <row r="5" spans="1:10" x14ac:dyDescent="0.3">
      <c r="A5" s="35"/>
      <c r="B5" s="50">
        <v>2023</v>
      </c>
      <c r="C5" s="50">
        <v>2024</v>
      </c>
      <c r="D5" s="63">
        <v>2025</v>
      </c>
      <c r="E5" s="50">
        <v>2023</v>
      </c>
      <c r="F5" s="50">
        <v>2024</v>
      </c>
      <c r="G5" s="63">
        <v>2025</v>
      </c>
      <c r="H5" s="63">
        <v>2023</v>
      </c>
      <c r="I5" s="63">
        <v>2024</v>
      </c>
      <c r="J5" s="63">
        <v>2025</v>
      </c>
    </row>
    <row r="6" spans="1:10" x14ac:dyDescent="0.3">
      <c r="A6" s="33" t="s">
        <v>16</v>
      </c>
      <c r="B6" s="35"/>
      <c r="C6" s="35"/>
      <c r="D6" s="64"/>
      <c r="E6" s="65"/>
      <c r="F6" s="35"/>
      <c r="G6" s="64"/>
      <c r="H6" s="65"/>
      <c r="I6" s="35"/>
    </row>
    <row r="7" spans="1:10" x14ac:dyDescent="0.3">
      <c r="A7" s="34" t="s">
        <v>19</v>
      </c>
      <c r="B7" s="35">
        <v>0</v>
      </c>
      <c r="C7" s="35">
        <v>0</v>
      </c>
      <c r="D7" s="64">
        <f>ENROLLMENT!J6</f>
        <v>1</v>
      </c>
      <c r="E7" s="35">
        <v>1677</v>
      </c>
      <c r="F7" s="35">
        <v>1607</v>
      </c>
      <c r="G7" s="64">
        <f>ENROLLMENT!K6</f>
        <v>1332</v>
      </c>
      <c r="H7" s="35">
        <f>B7+E7</f>
        <v>1677</v>
      </c>
      <c r="I7" s="35">
        <f>C7+F7</f>
        <v>1607</v>
      </c>
      <c r="J7" s="35">
        <f t="shared" ref="J7:J8" si="0">D7+G7</f>
        <v>1333</v>
      </c>
    </row>
    <row r="8" spans="1:10" x14ac:dyDescent="0.3">
      <c r="A8" s="34" t="s">
        <v>20</v>
      </c>
      <c r="B8" s="50">
        <v>0</v>
      </c>
      <c r="C8" s="50">
        <v>1</v>
      </c>
      <c r="D8" s="63">
        <f>ENROLLMENT!J7</f>
        <v>2</v>
      </c>
      <c r="E8" s="50">
        <v>180</v>
      </c>
      <c r="F8" s="50">
        <v>111</v>
      </c>
      <c r="G8" s="63">
        <f>ENROLLMENT!K7</f>
        <v>99</v>
      </c>
      <c r="H8" s="50">
        <f t="shared" ref="H8:H16" si="1">B8+E8</f>
        <v>180</v>
      </c>
      <c r="I8" s="50">
        <f t="shared" ref="I8:I16" si="2">C8+F8</f>
        <v>112</v>
      </c>
      <c r="J8" s="50">
        <f t="shared" si="0"/>
        <v>101</v>
      </c>
    </row>
    <row r="9" spans="1:10" x14ac:dyDescent="0.3">
      <c r="A9" s="34" t="s">
        <v>21</v>
      </c>
      <c r="B9" s="35">
        <v>0</v>
      </c>
      <c r="C9" s="35">
        <v>1</v>
      </c>
      <c r="D9" s="35">
        <f>SUM(D7:D8)</f>
        <v>3</v>
      </c>
      <c r="E9" s="65">
        <v>1857</v>
      </c>
      <c r="F9" s="35">
        <v>1718</v>
      </c>
      <c r="G9" s="64">
        <f t="shared" ref="G9:J9" si="3">SUM(G7:G8)</f>
        <v>1431</v>
      </c>
      <c r="H9" s="35">
        <f t="shared" si="1"/>
        <v>1857</v>
      </c>
      <c r="I9" s="35">
        <f t="shared" si="2"/>
        <v>1719</v>
      </c>
      <c r="J9" s="35">
        <f t="shared" si="3"/>
        <v>1434</v>
      </c>
    </row>
    <row r="10" spans="1:10" x14ac:dyDescent="0.3">
      <c r="A10" s="35"/>
      <c r="B10" s="35"/>
      <c r="C10" s="35"/>
      <c r="D10" s="64"/>
      <c r="E10" s="65"/>
      <c r="F10" s="35"/>
      <c r="G10" s="64"/>
      <c r="H10" s="35"/>
      <c r="I10" s="35"/>
    </row>
    <row r="11" spans="1:10" x14ac:dyDescent="0.3">
      <c r="A11" s="34" t="s">
        <v>23</v>
      </c>
      <c r="B11" s="35">
        <v>5</v>
      </c>
      <c r="C11" s="35">
        <v>4</v>
      </c>
      <c r="D11" s="64">
        <f>ENROLLMENT!J10</f>
        <v>1</v>
      </c>
      <c r="E11" s="35">
        <v>1519</v>
      </c>
      <c r="F11" s="35">
        <v>1509</v>
      </c>
      <c r="G11" s="64">
        <f>ENROLLMENT!K10</f>
        <v>1418</v>
      </c>
      <c r="H11" s="35">
        <f t="shared" si="1"/>
        <v>1524</v>
      </c>
      <c r="I11" s="35">
        <f t="shared" si="2"/>
        <v>1513</v>
      </c>
      <c r="J11" s="35">
        <f t="shared" ref="J11:J15" si="4">D11+G11</f>
        <v>1419</v>
      </c>
    </row>
    <row r="12" spans="1:10" x14ac:dyDescent="0.3">
      <c r="A12" s="34" t="s">
        <v>24</v>
      </c>
      <c r="B12" s="35">
        <v>8</v>
      </c>
      <c r="C12" s="35">
        <v>11</v>
      </c>
      <c r="D12" s="64">
        <f>ENROLLMENT!J11</f>
        <v>1</v>
      </c>
      <c r="E12" s="35">
        <v>1351</v>
      </c>
      <c r="F12" s="35">
        <v>1518</v>
      </c>
      <c r="G12" s="64">
        <f>ENROLLMENT!K11</f>
        <v>1488</v>
      </c>
      <c r="H12" s="35">
        <f t="shared" si="1"/>
        <v>1359</v>
      </c>
      <c r="I12" s="35">
        <f t="shared" si="2"/>
        <v>1529</v>
      </c>
      <c r="J12" s="35">
        <f t="shared" si="4"/>
        <v>1489</v>
      </c>
    </row>
    <row r="13" spans="1:10" x14ac:dyDescent="0.3">
      <c r="A13" s="34" t="s">
        <v>25</v>
      </c>
      <c r="B13" s="35">
        <v>71</v>
      </c>
      <c r="C13" s="35">
        <v>90</v>
      </c>
      <c r="D13" s="64">
        <f>ENROLLMENT!J12</f>
        <v>92</v>
      </c>
      <c r="E13" s="35">
        <v>1471</v>
      </c>
      <c r="F13" s="35">
        <v>1445</v>
      </c>
      <c r="G13" s="64">
        <f>ENROLLMENT!K12</f>
        <v>1587</v>
      </c>
      <c r="H13" s="35">
        <f t="shared" si="1"/>
        <v>1542</v>
      </c>
      <c r="I13" s="35">
        <f t="shared" si="2"/>
        <v>1535</v>
      </c>
      <c r="J13" s="35">
        <f t="shared" si="4"/>
        <v>1679</v>
      </c>
    </row>
    <row r="14" spans="1:10" x14ac:dyDescent="0.3">
      <c r="A14" s="34" t="s">
        <v>26</v>
      </c>
      <c r="B14" s="35">
        <v>72</v>
      </c>
      <c r="C14" s="35">
        <v>85</v>
      </c>
      <c r="D14" s="64">
        <f>ENROLLMENT!J13</f>
        <v>71</v>
      </c>
      <c r="E14" s="35">
        <v>15</v>
      </c>
      <c r="F14" s="35">
        <v>28</v>
      </c>
      <c r="G14" s="64">
        <f>ENROLLMENT!K13</f>
        <v>44</v>
      </c>
      <c r="H14" s="35">
        <f t="shared" si="1"/>
        <v>87</v>
      </c>
      <c r="I14" s="35">
        <f t="shared" si="2"/>
        <v>113</v>
      </c>
      <c r="J14" s="35">
        <f t="shared" ref="J14" si="5">D14+G14</f>
        <v>115</v>
      </c>
    </row>
    <row r="15" spans="1:10" x14ac:dyDescent="0.3">
      <c r="A15" s="34" t="s">
        <v>27</v>
      </c>
      <c r="B15" s="50">
        <v>0</v>
      </c>
      <c r="C15" s="50">
        <v>0</v>
      </c>
      <c r="D15" s="63">
        <f>ENROLLMENT!J14</f>
        <v>0</v>
      </c>
      <c r="E15" s="50">
        <v>33</v>
      </c>
      <c r="F15" s="50">
        <v>43</v>
      </c>
      <c r="G15" s="63">
        <f>ENROLLMENT!K14</f>
        <v>55</v>
      </c>
      <c r="H15" s="50">
        <f t="shared" si="1"/>
        <v>33</v>
      </c>
      <c r="I15" s="50">
        <f t="shared" si="2"/>
        <v>43</v>
      </c>
      <c r="J15" s="50">
        <f t="shared" si="4"/>
        <v>55</v>
      </c>
    </row>
    <row r="16" spans="1:10" x14ac:dyDescent="0.3">
      <c r="A16" s="36" t="s">
        <v>315</v>
      </c>
      <c r="B16" s="51">
        <v>156</v>
      </c>
      <c r="C16" s="51">
        <v>191</v>
      </c>
      <c r="D16" s="66">
        <f>SUM(D9:D15)</f>
        <v>168</v>
      </c>
      <c r="E16" s="67">
        <v>6246</v>
      </c>
      <c r="F16" s="51">
        <v>6261</v>
      </c>
      <c r="G16" s="66">
        <f t="shared" ref="G16:J16" si="6">SUM(G9:G15)</f>
        <v>6023</v>
      </c>
      <c r="H16" s="51">
        <f t="shared" si="1"/>
        <v>6402</v>
      </c>
      <c r="I16" s="51">
        <f t="shared" si="2"/>
        <v>6452</v>
      </c>
      <c r="J16" s="51">
        <f t="shared" si="6"/>
        <v>6191</v>
      </c>
    </row>
    <row r="17" spans="1:10" x14ac:dyDescent="0.3">
      <c r="A17" s="35"/>
      <c r="B17" s="35"/>
      <c r="C17" s="35"/>
      <c r="D17" s="64"/>
      <c r="E17" s="65"/>
      <c r="F17" s="35"/>
      <c r="G17" s="64"/>
      <c r="H17" s="65"/>
      <c r="I17" s="35"/>
    </row>
    <row r="18" spans="1:10" x14ac:dyDescent="0.3">
      <c r="A18" s="33" t="s">
        <v>29</v>
      </c>
      <c r="B18" s="35"/>
      <c r="C18" s="35"/>
      <c r="D18" s="64"/>
      <c r="E18" s="65"/>
      <c r="F18" s="35"/>
      <c r="G18" s="64"/>
      <c r="H18" s="65"/>
      <c r="I18" s="35"/>
    </row>
    <row r="19" spans="1:10" x14ac:dyDescent="0.3">
      <c r="A19" s="34" t="s">
        <v>30</v>
      </c>
      <c r="B19" s="35">
        <v>0</v>
      </c>
      <c r="C19" s="35">
        <v>0</v>
      </c>
      <c r="D19" s="64">
        <f>ENROLLMENT!J19</f>
        <v>0</v>
      </c>
      <c r="E19" s="35">
        <v>135</v>
      </c>
      <c r="F19" s="35">
        <v>134</v>
      </c>
      <c r="G19" s="76">
        <f>ENROLLMENT!K19</f>
        <v>141</v>
      </c>
      <c r="H19" s="35">
        <f>B19+E19</f>
        <v>135</v>
      </c>
      <c r="I19" s="35">
        <f>C19+F19</f>
        <v>134</v>
      </c>
      <c r="J19" s="35">
        <f>D19+G19</f>
        <v>141</v>
      </c>
    </row>
    <row r="20" spans="1:10" x14ac:dyDescent="0.3">
      <c r="A20" s="35" t="s">
        <v>325</v>
      </c>
      <c r="B20" s="35">
        <v>0</v>
      </c>
      <c r="C20" s="35">
        <v>0</v>
      </c>
      <c r="D20" s="76">
        <v>0</v>
      </c>
      <c r="E20" s="35">
        <v>0</v>
      </c>
      <c r="F20" s="35">
        <v>0</v>
      </c>
      <c r="G20" s="76">
        <v>0</v>
      </c>
      <c r="H20" s="35">
        <v>0</v>
      </c>
      <c r="I20" s="35">
        <v>0</v>
      </c>
      <c r="J20" s="35">
        <v>0</v>
      </c>
    </row>
    <row r="21" spans="1:10" x14ac:dyDescent="0.3">
      <c r="A21" s="34" t="s">
        <v>326</v>
      </c>
      <c r="B21" s="35">
        <v>0</v>
      </c>
      <c r="C21" s="35">
        <v>0</v>
      </c>
      <c r="D21" s="76">
        <f>ENROLLMENT!J21</f>
        <v>0</v>
      </c>
      <c r="E21" s="35">
        <v>0</v>
      </c>
      <c r="F21" s="35">
        <v>0</v>
      </c>
      <c r="G21" s="76">
        <f>ENROLLMENT!K21</f>
        <v>16</v>
      </c>
      <c r="H21" s="35">
        <f t="shared" ref="H21:J23" si="7">B21+E21</f>
        <v>0</v>
      </c>
      <c r="I21" s="35">
        <f t="shared" si="7"/>
        <v>0</v>
      </c>
      <c r="J21" s="35">
        <f t="shared" si="7"/>
        <v>16</v>
      </c>
    </row>
    <row r="22" spans="1:10" x14ac:dyDescent="0.3">
      <c r="A22" s="34" t="s">
        <v>31</v>
      </c>
      <c r="B22" s="35">
        <v>0</v>
      </c>
      <c r="C22" s="35">
        <v>36</v>
      </c>
      <c r="D22" s="64">
        <f>ENROLLMENT!J22</f>
        <v>78</v>
      </c>
      <c r="E22" s="35">
        <v>431</v>
      </c>
      <c r="F22" s="35">
        <v>443</v>
      </c>
      <c r="G22" s="76">
        <f>ENROLLMENT!K22</f>
        <v>466</v>
      </c>
      <c r="H22" s="35">
        <f t="shared" si="7"/>
        <v>431</v>
      </c>
      <c r="I22" s="35">
        <f t="shared" si="7"/>
        <v>479</v>
      </c>
      <c r="J22" s="35">
        <f t="shared" si="7"/>
        <v>544</v>
      </c>
    </row>
    <row r="23" spans="1:10" x14ac:dyDescent="0.3">
      <c r="A23" s="34" t="s">
        <v>32</v>
      </c>
      <c r="B23" s="35">
        <v>0</v>
      </c>
      <c r="C23" s="35">
        <v>0</v>
      </c>
      <c r="D23" s="64">
        <f>ENROLLMENT!J23</f>
        <v>0</v>
      </c>
      <c r="E23" s="35">
        <v>14</v>
      </c>
      <c r="F23" s="35">
        <v>21</v>
      </c>
      <c r="G23" s="64">
        <f>ENROLLMENT!K23</f>
        <v>14</v>
      </c>
      <c r="H23" s="35">
        <f t="shared" si="7"/>
        <v>14</v>
      </c>
      <c r="I23" s="35">
        <f t="shared" si="7"/>
        <v>21</v>
      </c>
      <c r="J23" s="35">
        <f t="shared" si="7"/>
        <v>14</v>
      </c>
    </row>
    <row r="24" spans="1:10" x14ac:dyDescent="0.3">
      <c r="A24" s="34" t="s">
        <v>33</v>
      </c>
      <c r="B24" s="35">
        <v>4</v>
      </c>
      <c r="C24" s="35">
        <v>0</v>
      </c>
      <c r="D24" s="64">
        <f>ENROLLMENT!J24</f>
        <v>5</v>
      </c>
      <c r="E24" s="35">
        <v>19</v>
      </c>
      <c r="F24" s="35">
        <v>21</v>
      </c>
      <c r="G24" s="64">
        <f>ENROLLMENT!K24</f>
        <v>16</v>
      </c>
      <c r="H24" s="35">
        <f t="shared" ref="H24:I30" si="8">B24+E24</f>
        <v>23</v>
      </c>
      <c r="I24" s="35">
        <f t="shared" si="8"/>
        <v>21</v>
      </c>
      <c r="J24" s="35">
        <f t="shared" ref="J24:J29" si="9">D24+G24</f>
        <v>21</v>
      </c>
    </row>
    <row r="25" spans="1:10" x14ac:dyDescent="0.3">
      <c r="A25" s="34" t="s">
        <v>316</v>
      </c>
      <c r="B25" s="35">
        <v>0</v>
      </c>
      <c r="C25" s="35">
        <v>0</v>
      </c>
      <c r="D25" s="64">
        <v>0</v>
      </c>
      <c r="E25" s="35">
        <v>13</v>
      </c>
      <c r="F25" s="35">
        <v>0</v>
      </c>
      <c r="G25" s="64">
        <v>0</v>
      </c>
      <c r="H25" s="35">
        <f t="shared" si="8"/>
        <v>13</v>
      </c>
      <c r="I25" s="35">
        <f t="shared" si="8"/>
        <v>0</v>
      </c>
      <c r="J25" s="35">
        <f t="shared" si="9"/>
        <v>0</v>
      </c>
    </row>
    <row r="26" spans="1:10" x14ac:dyDescent="0.3">
      <c r="A26" s="34" t="s">
        <v>34</v>
      </c>
      <c r="B26" s="35">
        <v>34</v>
      </c>
      <c r="C26" s="35">
        <v>16</v>
      </c>
      <c r="D26" s="64">
        <f>ENROLLMENT!J25</f>
        <v>16</v>
      </c>
      <c r="E26" s="35">
        <v>9</v>
      </c>
      <c r="F26" s="35">
        <v>26</v>
      </c>
      <c r="G26" s="64">
        <f>ENROLLMENT!K25</f>
        <v>19</v>
      </c>
      <c r="H26" s="35">
        <f t="shared" si="8"/>
        <v>43</v>
      </c>
      <c r="I26" s="35">
        <f t="shared" si="8"/>
        <v>42</v>
      </c>
      <c r="J26" s="35">
        <f t="shared" si="9"/>
        <v>35</v>
      </c>
    </row>
    <row r="27" spans="1:10" x14ac:dyDescent="0.3">
      <c r="A27" s="34" t="s">
        <v>35</v>
      </c>
      <c r="B27" s="35">
        <v>28</v>
      </c>
      <c r="C27" s="35">
        <v>0</v>
      </c>
      <c r="D27" s="64">
        <f>ENROLLMENT!J26</f>
        <v>35</v>
      </c>
      <c r="E27" s="35">
        <v>0</v>
      </c>
      <c r="F27" s="35">
        <v>34</v>
      </c>
      <c r="G27" s="64">
        <f>ENROLLMENT!K26</f>
        <v>0</v>
      </c>
      <c r="H27" s="35">
        <f t="shared" si="8"/>
        <v>28</v>
      </c>
      <c r="I27" s="35">
        <f t="shared" si="8"/>
        <v>34</v>
      </c>
      <c r="J27" s="35">
        <f t="shared" si="9"/>
        <v>35</v>
      </c>
    </row>
    <row r="28" spans="1:10" x14ac:dyDescent="0.3">
      <c r="A28" s="34" t="s">
        <v>36</v>
      </c>
      <c r="B28" s="35">
        <v>2</v>
      </c>
      <c r="C28" s="35">
        <v>0</v>
      </c>
      <c r="D28" s="64">
        <f>ENROLLMENT!J27</f>
        <v>0</v>
      </c>
      <c r="E28" s="35">
        <v>6</v>
      </c>
      <c r="F28" s="35">
        <v>1</v>
      </c>
      <c r="G28" s="64">
        <f>ENROLLMENT!K27</f>
        <v>4</v>
      </c>
      <c r="H28" s="35">
        <f t="shared" si="8"/>
        <v>8</v>
      </c>
      <c r="I28" s="35">
        <f t="shared" si="8"/>
        <v>1</v>
      </c>
      <c r="J28" s="35">
        <f t="shared" si="9"/>
        <v>4</v>
      </c>
    </row>
    <row r="29" spans="1:10" x14ac:dyDescent="0.3">
      <c r="A29" s="34" t="s">
        <v>37</v>
      </c>
      <c r="B29" s="35">
        <v>5</v>
      </c>
      <c r="C29" s="35">
        <v>8</v>
      </c>
      <c r="D29" s="64">
        <f>ENROLLMENT!J28</f>
        <v>6</v>
      </c>
      <c r="E29" s="35">
        <v>32</v>
      </c>
      <c r="F29" s="35">
        <v>15</v>
      </c>
      <c r="G29" s="64">
        <f>ENROLLMENT!K28</f>
        <v>18</v>
      </c>
      <c r="H29" s="35">
        <f t="shared" si="8"/>
        <v>37</v>
      </c>
      <c r="I29" s="35">
        <f t="shared" si="8"/>
        <v>23</v>
      </c>
      <c r="J29" s="35">
        <f t="shared" si="9"/>
        <v>24</v>
      </c>
    </row>
    <row r="30" spans="1:10" x14ac:dyDescent="0.3">
      <c r="A30" s="34" t="s">
        <v>311</v>
      </c>
      <c r="B30" s="35">
        <v>0</v>
      </c>
      <c r="C30" s="35">
        <v>0</v>
      </c>
      <c r="D30" s="64">
        <f>ENROLLMENT!J29</f>
        <v>0</v>
      </c>
      <c r="E30" s="35">
        <v>73</v>
      </c>
      <c r="F30" s="35">
        <v>74</v>
      </c>
      <c r="G30" s="64">
        <f>ENROLLMENT!K29</f>
        <v>73</v>
      </c>
      <c r="H30" s="35">
        <f t="shared" si="8"/>
        <v>73</v>
      </c>
      <c r="I30" s="35">
        <f t="shared" si="8"/>
        <v>74</v>
      </c>
      <c r="J30" s="35">
        <f>D30+G30</f>
        <v>73</v>
      </c>
    </row>
    <row r="31" spans="1:10" x14ac:dyDescent="0.3">
      <c r="A31" s="36" t="s">
        <v>317</v>
      </c>
      <c r="B31" s="51">
        <f t="shared" ref="B31:G31" si="10">SUM(B19:B30)</f>
        <v>73</v>
      </c>
      <c r="C31" s="51">
        <f t="shared" si="10"/>
        <v>60</v>
      </c>
      <c r="D31" s="66">
        <f t="shared" si="10"/>
        <v>140</v>
      </c>
      <c r="E31" s="67">
        <f t="shared" si="10"/>
        <v>732</v>
      </c>
      <c r="F31" s="51">
        <f t="shared" si="10"/>
        <v>769</v>
      </c>
      <c r="G31" s="66">
        <f t="shared" si="10"/>
        <v>767</v>
      </c>
      <c r="H31" s="51">
        <f t="shared" ref="H31" si="11">B31+E31</f>
        <v>805</v>
      </c>
      <c r="I31" s="51">
        <f>C31+F31- (2 *I23)</f>
        <v>787</v>
      </c>
      <c r="J31" s="51">
        <f>SUM(J19:J30)-(2*J23)</f>
        <v>879</v>
      </c>
    </row>
    <row r="32" spans="1:10" x14ac:dyDescent="0.3">
      <c r="A32" s="36" t="s">
        <v>318</v>
      </c>
      <c r="B32" s="52">
        <f t="shared" ref="B32:J32" si="12">B16+B31</f>
        <v>229</v>
      </c>
      <c r="C32" s="77">
        <f t="shared" si="12"/>
        <v>251</v>
      </c>
      <c r="D32" s="52">
        <f t="shared" si="12"/>
        <v>308</v>
      </c>
      <c r="E32" s="52">
        <f t="shared" si="12"/>
        <v>6978</v>
      </c>
      <c r="F32" s="52">
        <f t="shared" si="12"/>
        <v>7030</v>
      </c>
      <c r="G32" s="52">
        <f t="shared" si="12"/>
        <v>6790</v>
      </c>
      <c r="H32" s="52">
        <f t="shared" si="12"/>
        <v>7207</v>
      </c>
      <c r="I32" s="52">
        <f t="shared" si="12"/>
        <v>7239</v>
      </c>
      <c r="J32" s="52">
        <f t="shared" si="12"/>
        <v>7070</v>
      </c>
    </row>
    <row r="34" spans="1:1" x14ac:dyDescent="0.3">
      <c r="A34" s="19" t="s">
        <v>319</v>
      </c>
    </row>
    <row r="35" spans="1:1" x14ac:dyDescent="0.3">
      <c r="A35" s="19"/>
    </row>
  </sheetData>
  <customSheetViews>
    <customSheetView guid="{0782D04A-F9DD-462B-84E5-7F9CBB74479B}" scale="75" showPageBreaks="1" printArea="1">
      <selection activeCell="J14" sqref="J14"/>
      <pageMargins left="0" right="0" top="0" bottom="0" header="0" footer="0"/>
      <printOptions horizontalCentered="1" verticalCentered="1"/>
      <pageSetup scale="76" orientation="landscape" r:id="rId1"/>
      <headerFooter alignWithMargins="0"/>
    </customSheetView>
  </customSheetViews>
  <phoneticPr fontId="0" type="noConversion"/>
  <printOptions verticalCentered="1"/>
  <pageMargins left="0.25" right="0.25" top="0.25" bottom="0.25" header="0.25" footer="0.5"/>
  <pageSetup scale="76" orientation="landscape" r:id="rId2"/>
  <headerFooter alignWithMargins="0">
    <oddHeader>&amp;C&amp;"Times New Roman,Bold"&amp;14PART III
&amp;UENROLLMENT COMPARISON REPORT
2023-2025</oddHeader>
  </headerFooter>
  <ignoredErrors>
    <ignoredError sqref="G16 D16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A29" transitionEvaluation="1">
    <pageSetUpPr fitToPage="1"/>
  </sheetPr>
  <dimension ref="A1:K61"/>
  <sheetViews>
    <sheetView showGridLines="0" view="pageLayout" topLeftCell="A29" zoomScale="85" zoomScaleNormal="100" zoomScalePageLayoutView="85" workbookViewId="0">
      <selection activeCell="G55" sqref="G55"/>
    </sheetView>
  </sheetViews>
  <sheetFormatPr defaultRowHeight="15.75" x14ac:dyDescent="0.25"/>
  <cols>
    <col min="1" max="1" width="34.33203125" bestFit="1" customWidth="1"/>
    <col min="2" max="3" width="6.88671875" customWidth="1"/>
    <col min="4" max="4" width="7.88671875" bestFit="1" customWidth="1"/>
    <col min="5" max="5" width="6.88671875" customWidth="1"/>
    <col min="6" max="6" width="5.88671875" style="19" customWidth="1"/>
    <col min="7" max="7" width="37.6640625" bestFit="1" customWidth="1"/>
    <col min="8" max="8" width="6.88671875" customWidth="1"/>
    <col min="9" max="10" width="6.88671875" style="19" customWidth="1"/>
    <col min="11" max="11" width="8.88671875" customWidth="1"/>
  </cols>
  <sheetData>
    <row r="1" spans="1:11" x14ac:dyDescent="0.25">
      <c r="A1" s="39"/>
      <c r="B1" s="42">
        <v>2023</v>
      </c>
      <c r="C1" s="42">
        <v>2024</v>
      </c>
      <c r="D1" s="42">
        <v>2025</v>
      </c>
      <c r="E1" s="42"/>
      <c r="F1"/>
      <c r="G1" s="30"/>
      <c r="H1" s="42">
        <v>2023</v>
      </c>
      <c r="I1" s="42">
        <v>2024</v>
      </c>
      <c r="J1" s="42">
        <v>2025</v>
      </c>
    </row>
    <row r="2" spans="1:11" x14ac:dyDescent="0.25">
      <c r="A2" s="40" t="s">
        <v>223</v>
      </c>
      <c r="B2" s="19"/>
      <c r="C2" s="19"/>
      <c r="D2" s="19"/>
      <c r="E2" s="19"/>
      <c r="F2" s="30"/>
      <c r="G2" s="41" t="s">
        <v>224</v>
      </c>
      <c r="H2" s="19"/>
    </row>
    <row r="3" spans="1:11" x14ac:dyDescent="0.25">
      <c r="A3" s="37" t="s">
        <v>225</v>
      </c>
      <c r="B3" s="19">
        <v>48</v>
      </c>
      <c r="C3" s="19">
        <v>53</v>
      </c>
      <c r="D3" s="19">
        <v>52</v>
      </c>
      <c r="E3" s="73"/>
      <c r="F3" s="30"/>
      <c r="G3" s="37" t="s">
        <v>226</v>
      </c>
      <c r="H3" s="19">
        <v>202</v>
      </c>
      <c r="I3" s="19">
        <v>187</v>
      </c>
      <c r="J3" s="19">
        <v>155</v>
      </c>
      <c r="K3" s="74"/>
    </row>
    <row r="4" spans="1:11" x14ac:dyDescent="0.25">
      <c r="A4" s="37" t="s">
        <v>227</v>
      </c>
      <c r="B4" s="19">
        <v>19</v>
      </c>
      <c r="C4" s="19">
        <v>24</v>
      </c>
      <c r="D4" s="19">
        <v>17</v>
      </c>
      <c r="E4" s="73"/>
      <c r="F4" s="30"/>
      <c r="G4" s="37" t="s">
        <v>228</v>
      </c>
      <c r="H4" s="19">
        <v>202</v>
      </c>
      <c r="I4" s="19">
        <v>166</v>
      </c>
      <c r="J4" s="19">
        <v>135</v>
      </c>
      <c r="K4" s="74"/>
    </row>
    <row r="5" spans="1:11" x14ac:dyDescent="0.25">
      <c r="A5" s="37" t="s">
        <v>229</v>
      </c>
      <c r="B5" s="19">
        <v>19</v>
      </c>
      <c r="C5" s="19">
        <v>18</v>
      </c>
      <c r="D5" s="19">
        <v>18</v>
      </c>
      <c r="E5" s="73"/>
      <c r="F5" s="30"/>
      <c r="G5" s="19" t="s">
        <v>230</v>
      </c>
      <c r="H5" s="19">
        <v>0</v>
      </c>
      <c r="I5" s="19">
        <v>0</v>
      </c>
      <c r="J5" s="19">
        <v>11</v>
      </c>
      <c r="K5" s="74"/>
    </row>
    <row r="6" spans="1:11" x14ac:dyDescent="0.25">
      <c r="A6" s="37" t="s">
        <v>231</v>
      </c>
      <c r="B6" s="19">
        <v>31</v>
      </c>
      <c r="C6" s="19">
        <v>26</v>
      </c>
      <c r="D6" s="19">
        <v>18</v>
      </c>
      <c r="E6" s="73"/>
      <c r="F6" s="30"/>
      <c r="G6" s="37" t="s">
        <v>232</v>
      </c>
      <c r="H6" s="19">
        <v>152</v>
      </c>
      <c r="I6" s="19">
        <v>142</v>
      </c>
      <c r="J6" s="19">
        <v>139</v>
      </c>
      <c r="K6" s="74"/>
    </row>
    <row r="7" spans="1:11" x14ac:dyDescent="0.25">
      <c r="A7" s="37" t="s">
        <v>233</v>
      </c>
      <c r="B7" s="19">
        <v>14</v>
      </c>
      <c r="C7" s="19">
        <v>15</v>
      </c>
      <c r="D7" s="19">
        <v>18</v>
      </c>
      <c r="E7" s="73"/>
      <c r="F7" s="30"/>
      <c r="G7" s="37" t="s">
        <v>234</v>
      </c>
      <c r="H7" s="19">
        <v>86</v>
      </c>
      <c r="I7" s="19">
        <v>71</v>
      </c>
      <c r="J7" s="19">
        <v>49</v>
      </c>
      <c r="K7" s="74"/>
    </row>
    <row r="8" spans="1:11" x14ac:dyDescent="0.25">
      <c r="A8" s="37" t="s">
        <v>235</v>
      </c>
      <c r="B8" s="19">
        <v>46</v>
      </c>
      <c r="C8" s="19">
        <v>36</v>
      </c>
      <c r="D8" s="19">
        <v>49</v>
      </c>
      <c r="E8" s="73"/>
      <c r="F8" s="30"/>
      <c r="G8" s="37" t="s">
        <v>236</v>
      </c>
      <c r="H8" s="19">
        <v>235</v>
      </c>
      <c r="I8" s="19">
        <v>269</v>
      </c>
      <c r="J8" s="19">
        <v>264</v>
      </c>
      <c r="K8" s="74"/>
    </row>
    <row r="9" spans="1:11" x14ac:dyDescent="0.25">
      <c r="A9" s="37" t="s">
        <v>237</v>
      </c>
      <c r="B9" s="19">
        <v>7</v>
      </c>
      <c r="C9" s="19">
        <v>7</v>
      </c>
      <c r="D9" s="19">
        <v>5</v>
      </c>
      <c r="E9" s="73"/>
      <c r="F9" s="30"/>
      <c r="G9" s="37" t="s">
        <v>238</v>
      </c>
      <c r="H9" s="38">
        <v>415</v>
      </c>
      <c r="I9" s="38">
        <v>386</v>
      </c>
      <c r="J9" s="38">
        <v>336</v>
      </c>
      <c r="K9" s="74"/>
    </row>
    <row r="10" spans="1:11" x14ac:dyDescent="0.25">
      <c r="A10" s="37" t="s">
        <v>239</v>
      </c>
      <c r="B10" s="19">
        <v>10</v>
      </c>
      <c r="C10" s="19">
        <v>20</v>
      </c>
      <c r="D10" s="19">
        <v>21</v>
      </c>
      <c r="E10" s="73"/>
      <c r="F10" s="30"/>
      <c r="G10" s="41" t="s">
        <v>141</v>
      </c>
      <c r="H10" s="40">
        <v>1292</v>
      </c>
      <c r="I10" s="40">
        <v>1221</v>
      </c>
      <c r="J10" s="40">
        <f>SUM(J3:J9)</f>
        <v>1089</v>
      </c>
      <c r="K10" s="74"/>
    </row>
    <row r="11" spans="1:11" x14ac:dyDescent="0.25">
      <c r="A11" s="37" t="s">
        <v>240</v>
      </c>
      <c r="B11" s="19">
        <v>62</v>
      </c>
      <c r="C11" s="19">
        <v>62</v>
      </c>
      <c r="D11" s="19">
        <v>65</v>
      </c>
      <c r="E11" s="73"/>
      <c r="F11" s="30"/>
      <c r="G11" s="40"/>
      <c r="H11" s="19"/>
      <c r="K11" s="74"/>
    </row>
    <row r="12" spans="1:11" x14ac:dyDescent="0.25">
      <c r="A12" s="37" t="s">
        <v>241</v>
      </c>
      <c r="B12" s="19">
        <v>295</v>
      </c>
      <c r="C12" s="19">
        <v>283</v>
      </c>
      <c r="D12" s="19">
        <v>258</v>
      </c>
      <c r="E12" s="73"/>
      <c r="F12" s="30"/>
      <c r="G12" s="40" t="s">
        <v>242</v>
      </c>
      <c r="H12" s="19"/>
      <c r="K12" s="74"/>
    </row>
    <row r="13" spans="1:11" x14ac:dyDescent="0.25">
      <c r="A13" s="37" t="s">
        <v>243</v>
      </c>
      <c r="B13" s="19">
        <v>0</v>
      </c>
      <c r="C13" s="19">
        <v>0</v>
      </c>
      <c r="D13" s="19">
        <v>2</v>
      </c>
      <c r="E13" s="73"/>
      <c r="F13" s="30"/>
      <c r="G13" s="37" t="s">
        <v>244</v>
      </c>
      <c r="H13" s="19">
        <v>6</v>
      </c>
      <c r="I13" s="19">
        <v>2</v>
      </c>
      <c r="J13" s="19">
        <v>1</v>
      </c>
      <c r="K13" s="74"/>
    </row>
    <row r="14" spans="1:11" x14ac:dyDescent="0.25">
      <c r="A14" s="37" t="s">
        <v>245</v>
      </c>
      <c r="B14" s="19">
        <v>27</v>
      </c>
      <c r="C14" s="19">
        <v>36</v>
      </c>
      <c r="D14" s="19">
        <v>22</v>
      </c>
      <c r="E14" s="73"/>
      <c r="F14" s="30"/>
      <c r="G14" s="37" t="s">
        <v>246</v>
      </c>
      <c r="H14" s="19">
        <v>196</v>
      </c>
      <c r="I14" s="19">
        <v>199</v>
      </c>
      <c r="J14" s="19">
        <v>183</v>
      </c>
      <c r="K14" s="74"/>
    </row>
    <row r="15" spans="1:11" x14ac:dyDescent="0.25">
      <c r="A15" s="37" t="s">
        <v>320</v>
      </c>
      <c r="B15" s="19">
        <v>1</v>
      </c>
      <c r="C15" s="19">
        <v>0</v>
      </c>
      <c r="D15" s="19">
        <v>0</v>
      </c>
      <c r="E15" s="73"/>
      <c r="F15" s="30"/>
      <c r="G15" s="37" t="s">
        <v>248</v>
      </c>
      <c r="H15" s="19">
        <v>20</v>
      </c>
      <c r="I15" s="19">
        <v>20</v>
      </c>
      <c r="J15" s="19">
        <v>22</v>
      </c>
      <c r="K15" s="74"/>
    </row>
    <row r="16" spans="1:11" x14ac:dyDescent="0.25">
      <c r="A16" s="37" t="s">
        <v>247</v>
      </c>
      <c r="B16" s="19">
        <v>11</v>
      </c>
      <c r="C16" s="19">
        <v>8</v>
      </c>
      <c r="D16" s="19">
        <v>14</v>
      </c>
      <c r="E16" s="73"/>
      <c r="F16" s="30"/>
      <c r="G16" s="37" t="s">
        <v>250</v>
      </c>
      <c r="H16" s="19">
        <v>23</v>
      </c>
      <c r="I16" s="19">
        <v>19</v>
      </c>
      <c r="J16" s="19">
        <v>15</v>
      </c>
      <c r="K16" s="74"/>
    </row>
    <row r="17" spans="1:11" x14ac:dyDescent="0.25">
      <c r="A17" s="37" t="s">
        <v>249</v>
      </c>
      <c r="B17" s="19">
        <v>177</v>
      </c>
      <c r="C17" s="19">
        <v>148</v>
      </c>
      <c r="D17" s="19">
        <v>134</v>
      </c>
      <c r="E17" s="73"/>
      <c r="F17" s="30"/>
      <c r="G17" s="37" t="s">
        <v>321</v>
      </c>
      <c r="H17" s="19">
        <v>1</v>
      </c>
      <c r="I17" s="19">
        <v>0</v>
      </c>
      <c r="J17" s="19">
        <v>0</v>
      </c>
      <c r="K17" s="74"/>
    </row>
    <row r="18" spans="1:11" x14ac:dyDescent="0.25">
      <c r="A18" s="37" t="s">
        <v>322</v>
      </c>
      <c r="B18" s="19">
        <v>1</v>
      </c>
      <c r="C18" s="19">
        <v>0</v>
      </c>
      <c r="D18" s="19">
        <v>0</v>
      </c>
      <c r="E18" s="73"/>
      <c r="F18" s="30"/>
      <c r="G18" s="19" t="s">
        <v>252</v>
      </c>
      <c r="H18" s="19">
        <v>1</v>
      </c>
      <c r="I18" s="19">
        <v>1</v>
      </c>
      <c r="J18" s="19">
        <v>2</v>
      </c>
      <c r="K18" s="74"/>
    </row>
    <row r="19" spans="1:11" x14ac:dyDescent="0.25">
      <c r="A19" s="37" t="s">
        <v>251</v>
      </c>
      <c r="B19" s="19">
        <v>44</v>
      </c>
      <c r="C19" s="19">
        <v>45</v>
      </c>
      <c r="D19" s="19">
        <v>39</v>
      </c>
      <c r="E19" s="73"/>
      <c r="F19" s="30"/>
      <c r="G19" s="19" t="s">
        <v>254</v>
      </c>
      <c r="H19" s="38">
        <v>50</v>
      </c>
      <c r="I19" s="38">
        <v>40</v>
      </c>
      <c r="J19" s="38">
        <v>39</v>
      </c>
      <c r="K19" s="74"/>
    </row>
    <row r="20" spans="1:11" x14ac:dyDescent="0.25">
      <c r="A20" s="37" t="s">
        <v>253</v>
      </c>
      <c r="B20" s="19">
        <v>32</v>
      </c>
      <c r="C20" s="19">
        <v>35</v>
      </c>
      <c r="D20" s="19">
        <v>27</v>
      </c>
      <c r="E20" s="73"/>
      <c r="F20" s="30"/>
      <c r="G20" s="41" t="s">
        <v>141</v>
      </c>
      <c r="H20" s="40">
        <v>297</v>
      </c>
      <c r="I20" s="40">
        <v>281</v>
      </c>
      <c r="J20" s="40">
        <f>SUM(J13:J19)</f>
        <v>262</v>
      </c>
      <c r="K20" s="74"/>
    </row>
    <row r="21" spans="1:11" x14ac:dyDescent="0.25">
      <c r="A21" s="37" t="s">
        <v>255</v>
      </c>
      <c r="B21" s="19">
        <v>23</v>
      </c>
      <c r="C21" s="19">
        <v>36</v>
      </c>
      <c r="D21" s="19">
        <v>38</v>
      </c>
      <c r="E21" s="73"/>
      <c r="F21" s="30"/>
      <c r="G21" s="41"/>
      <c r="H21" s="19"/>
      <c r="K21" s="74"/>
    </row>
    <row r="22" spans="1:11" x14ac:dyDescent="0.25">
      <c r="A22" s="37" t="s">
        <v>256</v>
      </c>
      <c r="B22" s="19">
        <v>19</v>
      </c>
      <c r="C22" s="19">
        <v>23</v>
      </c>
      <c r="D22" s="19">
        <v>18</v>
      </c>
      <c r="E22" s="73"/>
      <c r="F22" s="30"/>
      <c r="G22" s="41" t="s">
        <v>258</v>
      </c>
      <c r="H22" s="19"/>
      <c r="K22" s="74"/>
    </row>
    <row r="23" spans="1:11" x14ac:dyDescent="0.25">
      <c r="A23" s="37" t="s">
        <v>257</v>
      </c>
      <c r="B23" s="19">
        <v>136</v>
      </c>
      <c r="C23" s="19">
        <v>156</v>
      </c>
      <c r="D23" s="19">
        <v>189</v>
      </c>
      <c r="E23" s="73"/>
      <c r="F23" s="30"/>
      <c r="G23" s="37" t="s">
        <v>260</v>
      </c>
      <c r="H23" s="19">
        <v>154</v>
      </c>
      <c r="I23" s="19">
        <v>209</v>
      </c>
      <c r="J23" s="19">
        <v>214</v>
      </c>
      <c r="K23" s="74"/>
    </row>
    <row r="24" spans="1:11" x14ac:dyDescent="0.25">
      <c r="A24" s="37" t="s">
        <v>259</v>
      </c>
      <c r="B24" s="19">
        <v>1</v>
      </c>
      <c r="C24" s="19">
        <v>2</v>
      </c>
      <c r="D24" s="19">
        <v>0</v>
      </c>
      <c r="E24" s="73"/>
      <c r="F24" s="30"/>
      <c r="G24" s="19" t="s">
        <v>262</v>
      </c>
      <c r="H24" s="19">
        <v>327</v>
      </c>
      <c r="I24" s="19">
        <v>317</v>
      </c>
      <c r="J24" s="19">
        <v>285</v>
      </c>
      <c r="K24" s="74"/>
    </row>
    <row r="25" spans="1:11" x14ac:dyDescent="0.25">
      <c r="A25" s="37" t="s">
        <v>323</v>
      </c>
      <c r="B25" s="19">
        <v>2</v>
      </c>
      <c r="C25" s="19">
        <v>0</v>
      </c>
      <c r="D25" s="19">
        <v>0</v>
      </c>
      <c r="E25" s="73"/>
      <c r="F25" s="30"/>
      <c r="G25" s="19" t="s">
        <v>264</v>
      </c>
      <c r="H25" s="19">
        <v>31</v>
      </c>
      <c r="I25" s="19">
        <v>25</v>
      </c>
      <c r="J25" s="19">
        <v>30</v>
      </c>
      <c r="K25" s="74"/>
    </row>
    <row r="26" spans="1:11" x14ac:dyDescent="0.25">
      <c r="A26" s="37" t="s">
        <v>261</v>
      </c>
      <c r="B26" s="19">
        <v>98</v>
      </c>
      <c r="C26" s="19">
        <v>107</v>
      </c>
      <c r="D26" s="19">
        <v>97</v>
      </c>
      <c r="E26" s="73"/>
      <c r="F26" s="30"/>
      <c r="G26" s="19" t="s">
        <v>266</v>
      </c>
      <c r="H26" s="19">
        <v>107</v>
      </c>
      <c r="I26" s="19">
        <v>108</v>
      </c>
      <c r="J26" s="19">
        <v>92</v>
      </c>
      <c r="K26" s="74"/>
    </row>
    <row r="27" spans="1:11" x14ac:dyDescent="0.25">
      <c r="A27" s="37" t="s">
        <v>263</v>
      </c>
      <c r="B27" s="19">
        <v>30</v>
      </c>
      <c r="C27" s="19">
        <v>33</v>
      </c>
      <c r="D27" s="19">
        <v>41</v>
      </c>
      <c r="E27" s="73"/>
      <c r="F27" s="30"/>
      <c r="G27" s="19" t="s">
        <v>268</v>
      </c>
      <c r="H27" s="19">
        <v>164</v>
      </c>
      <c r="I27" s="19">
        <v>165</v>
      </c>
      <c r="J27" s="19">
        <v>144</v>
      </c>
      <c r="K27" s="74"/>
    </row>
    <row r="28" spans="1:11" x14ac:dyDescent="0.25">
      <c r="A28" s="37" t="s">
        <v>265</v>
      </c>
      <c r="B28" s="19">
        <v>47</v>
      </c>
      <c r="C28" s="19">
        <v>45</v>
      </c>
      <c r="D28" s="19">
        <v>37</v>
      </c>
      <c r="E28" s="73"/>
      <c r="F28" s="30"/>
      <c r="G28" s="19" t="s">
        <v>270</v>
      </c>
      <c r="H28" s="19">
        <v>566</v>
      </c>
      <c r="I28" s="19">
        <v>527</v>
      </c>
      <c r="J28" s="19">
        <v>564</v>
      </c>
      <c r="K28" s="74"/>
    </row>
    <row r="29" spans="1:11" x14ac:dyDescent="0.25">
      <c r="A29" s="19" t="s">
        <v>267</v>
      </c>
      <c r="B29" s="19">
        <v>0</v>
      </c>
      <c r="C29" s="19">
        <v>0</v>
      </c>
      <c r="D29" s="19">
        <v>1</v>
      </c>
      <c r="E29" s="73"/>
      <c r="F29" s="30"/>
      <c r="G29" s="19" t="s">
        <v>272</v>
      </c>
      <c r="H29" s="19">
        <v>0</v>
      </c>
      <c r="I29" s="19">
        <v>31</v>
      </c>
      <c r="J29" s="19">
        <v>29</v>
      </c>
      <c r="K29" s="74"/>
    </row>
    <row r="30" spans="1:11" x14ac:dyDescent="0.25">
      <c r="A30" s="37" t="s">
        <v>269</v>
      </c>
      <c r="B30" s="19">
        <v>38</v>
      </c>
      <c r="C30" s="19">
        <v>32</v>
      </c>
      <c r="D30" s="19">
        <v>37</v>
      </c>
      <c r="E30" s="73"/>
      <c r="F30" s="30"/>
      <c r="G30" s="19" t="s">
        <v>274</v>
      </c>
      <c r="H30" s="19">
        <v>25</v>
      </c>
      <c r="I30" s="19">
        <v>30</v>
      </c>
      <c r="J30" s="19">
        <v>29</v>
      </c>
      <c r="K30" s="74"/>
    </row>
    <row r="31" spans="1:11" x14ac:dyDescent="0.25">
      <c r="A31" s="37" t="s">
        <v>271</v>
      </c>
      <c r="B31" s="19">
        <v>268</v>
      </c>
      <c r="C31" s="19">
        <v>273</v>
      </c>
      <c r="D31" s="19">
        <v>270</v>
      </c>
      <c r="E31" s="73"/>
      <c r="F31" s="30"/>
      <c r="G31" s="19" t="s">
        <v>276</v>
      </c>
      <c r="H31" s="19">
        <v>173</v>
      </c>
      <c r="I31" s="19">
        <v>172</v>
      </c>
      <c r="J31" s="19">
        <v>146</v>
      </c>
      <c r="K31" s="74"/>
    </row>
    <row r="32" spans="1:11" x14ac:dyDescent="0.25">
      <c r="A32" s="37" t="s">
        <v>273</v>
      </c>
      <c r="B32" s="19">
        <v>9</v>
      </c>
      <c r="C32" s="19">
        <v>11</v>
      </c>
      <c r="D32" s="19">
        <v>5</v>
      </c>
      <c r="E32" s="73"/>
      <c r="F32" s="30"/>
      <c r="G32" s="19" t="s">
        <v>278</v>
      </c>
      <c r="H32" s="19">
        <v>12</v>
      </c>
      <c r="I32" s="19">
        <v>4</v>
      </c>
      <c r="J32" s="19">
        <v>2</v>
      </c>
      <c r="K32" s="74"/>
    </row>
    <row r="33" spans="1:11" x14ac:dyDescent="0.25">
      <c r="A33" s="37" t="s">
        <v>275</v>
      </c>
      <c r="B33" s="19">
        <v>84</v>
      </c>
      <c r="C33" s="19">
        <v>80</v>
      </c>
      <c r="D33" s="19">
        <v>74</v>
      </c>
      <c r="E33" s="73"/>
      <c r="F33" s="30"/>
      <c r="G33" s="19" t="s">
        <v>280</v>
      </c>
      <c r="H33" s="19">
        <v>452</v>
      </c>
      <c r="I33" s="19">
        <v>443</v>
      </c>
      <c r="J33" s="19">
        <v>434</v>
      </c>
      <c r="K33" s="74"/>
    </row>
    <row r="34" spans="1:11" x14ac:dyDescent="0.25">
      <c r="A34" s="37" t="s">
        <v>277</v>
      </c>
      <c r="B34" s="19">
        <v>61</v>
      </c>
      <c r="C34" s="19">
        <v>59</v>
      </c>
      <c r="D34" s="19">
        <v>67</v>
      </c>
      <c r="E34" s="73"/>
      <c r="F34" s="30"/>
      <c r="G34" s="19" t="s">
        <v>282</v>
      </c>
      <c r="H34" s="19">
        <v>102</v>
      </c>
      <c r="I34" s="19">
        <v>104</v>
      </c>
      <c r="J34" s="19">
        <v>73</v>
      </c>
      <c r="K34" s="74"/>
    </row>
    <row r="35" spans="1:11" x14ac:dyDescent="0.25">
      <c r="A35" s="37" t="s">
        <v>324</v>
      </c>
      <c r="B35" s="19">
        <v>6</v>
      </c>
      <c r="C35" s="19">
        <v>7</v>
      </c>
      <c r="D35" s="19">
        <v>8</v>
      </c>
      <c r="E35" s="73"/>
      <c r="F35" s="30"/>
      <c r="G35" s="19" t="s">
        <v>284</v>
      </c>
      <c r="H35" s="38">
        <v>32</v>
      </c>
      <c r="I35" s="38">
        <v>28</v>
      </c>
      <c r="J35" s="38">
        <v>42</v>
      </c>
      <c r="K35" s="74"/>
    </row>
    <row r="36" spans="1:11" x14ac:dyDescent="0.25">
      <c r="A36" s="37" t="s">
        <v>281</v>
      </c>
      <c r="B36" s="19">
        <v>68</v>
      </c>
      <c r="C36" s="19">
        <v>67</v>
      </c>
      <c r="D36" s="19">
        <v>67</v>
      </c>
      <c r="E36" s="73"/>
      <c r="F36" s="30"/>
      <c r="G36" s="40" t="s">
        <v>141</v>
      </c>
      <c r="H36" s="40">
        <v>2145</v>
      </c>
      <c r="I36" s="40">
        <v>2163</v>
      </c>
      <c r="J36" s="40">
        <f>SUM(J23:J35)</f>
        <v>2084</v>
      </c>
      <c r="K36" s="74"/>
    </row>
    <row r="37" spans="1:11" x14ac:dyDescent="0.25">
      <c r="A37" s="37" t="s">
        <v>283</v>
      </c>
      <c r="B37" s="19">
        <v>30</v>
      </c>
      <c r="C37" s="19">
        <v>25</v>
      </c>
      <c r="D37" s="19">
        <v>22</v>
      </c>
      <c r="E37" s="73"/>
      <c r="F37" s="30"/>
      <c r="G37" s="37"/>
      <c r="H37" s="19"/>
      <c r="K37" s="74"/>
    </row>
    <row r="38" spans="1:11" x14ac:dyDescent="0.25">
      <c r="A38" s="37" t="s">
        <v>285</v>
      </c>
      <c r="B38" s="19">
        <v>7</v>
      </c>
      <c r="C38" s="19">
        <v>5</v>
      </c>
      <c r="D38" s="19">
        <v>4</v>
      </c>
      <c r="E38" s="73"/>
      <c r="F38" s="30"/>
      <c r="G38" s="40" t="s">
        <v>288</v>
      </c>
      <c r="K38" s="74"/>
    </row>
    <row r="39" spans="1:11" x14ac:dyDescent="0.25">
      <c r="A39" s="37" t="s">
        <v>286</v>
      </c>
      <c r="B39" s="19">
        <v>23</v>
      </c>
      <c r="C39" s="19">
        <v>21</v>
      </c>
      <c r="D39" s="19">
        <v>22</v>
      </c>
      <c r="E39" s="73"/>
      <c r="F39" s="30"/>
      <c r="G39" s="19" t="s">
        <v>290</v>
      </c>
      <c r="H39" s="38">
        <v>160</v>
      </c>
      <c r="I39" s="38">
        <v>222</v>
      </c>
      <c r="J39" s="38">
        <v>262</v>
      </c>
      <c r="K39" s="74"/>
    </row>
    <row r="40" spans="1:11" x14ac:dyDescent="0.25">
      <c r="A40" s="37" t="s">
        <v>287</v>
      </c>
      <c r="B40" s="19">
        <v>7</v>
      </c>
      <c r="C40" s="19">
        <v>13</v>
      </c>
      <c r="D40" s="19">
        <v>15</v>
      </c>
      <c r="E40" s="73"/>
      <c r="F40" s="30"/>
      <c r="G40" s="40" t="s">
        <v>141</v>
      </c>
      <c r="H40" s="40">
        <v>160</v>
      </c>
      <c r="I40" s="40">
        <v>222</v>
      </c>
      <c r="J40" s="40">
        <f>J39</f>
        <v>262</v>
      </c>
      <c r="K40" s="74"/>
    </row>
    <row r="41" spans="1:11" x14ac:dyDescent="0.25">
      <c r="A41" s="37" t="s">
        <v>289</v>
      </c>
      <c r="B41" s="19">
        <v>69</v>
      </c>
      <c r="C41" s="19">
        <v>58</v>
      </c>
      <c r="D41" s="19">
        <v>52</v>
      </c>
      <c r="E41" s="73"/>
      <c r="F41" s="30"/>
      <c r="K41" s="74"/>
    </row>
    <row r="42" spans="1:11" x14ac:dyDescent="0.25">
      <c r="A42" s="37" t="s">
        <v>291</v>
      </c>
      <c r="B42" s="19">
        <v>60</v>
      </c>
      <c r="C42" s="19">
        <v>67</v>
      </c>
      <c r="D42" s="19">
        <v>68</v>
      </c>
      <c r="E42" s="73"/>
      <c r="F42" s="30"/>
      <c r="G42" s="37" t="s">
        <v>294</v>
      </c>
      <c r="H42" s="19">
        <v>88</v>
      </c>
      <c r="I42" s="19">
        <v>113</v>
      </c>
      <c r="J42" s="19">
        <v>115</v>
      </c>
      <c r="K42" s="74"/>
    </row>
    <row r="43" spans="1:11" x14ac:dyDescent="0.25">
      <c r="A43" s="37" t="s">
        <v>292</v>
      </c>
      <c r="B43" s="19">
        <v>0</v>
      </c>
      <c r="C43" s="19">
        <v>0</v>
      </c>
      <c r="D43" s="19">
        <v>10</v>
      </c>
      <c r="E43" s="73"/>
      <c r="F43"/>
      <c r="G43" s="19" t="s">
        <v>296</v>
      </c>
      <c r="H43" s="19">
        <v>332</v>
      </c>
      <c r="I43" s="19">
        <v>326</v>
      </c>
      <c r="J43" s="19">
        <v>276</v>
      </c>
      <c r="K43" s="74"/>
    </row>
    <row r="44" spans="1:11" x14ac:dyDescent="0.25">
      <c r="A44" s="37" t="s">
        <v>293</v>
      </c>
      <c r="B44" s="19">
        <v>20</v>
      </c>
      <c r="C44" s="19">
        <v>28</v>
      </c>
      <c r="D44" s="19">
        <v>17</v>
      </c>
      <c r="E44" s="73"/>
      <c r="F44"/>
      <c r="G44" s="40"/>
      <c r="H44" s="19"/>
      <c r="K44" s="74"/>
    </row>
    <row r="45" spans="1:11" x14ac:dyDescent="0.25">
      <c r="A45" s="37" t="s">
        <v>295</v>
      </c>
      <c r="B45" s="19">
        <v>13</v>
      </c>
      <c r="C45" s="19">
        <v>10</v>
      </c>
      <c r="D45" s="19">
        <v>10</v>
      </c>
      <c r="E45" s="73"/>
      <c r="F45"/>
      <c r="G45" s="40" t="s">
        <v>299</v>
      </c>
      <c r="H45" s="19"/>
      <c r="K45" s="74"/>
    </row>
    <row r="46" spans="1:11" x14ac:dyDescent="0.25">
      <c r="A46" s="37" t="s">
        <v>297</v>
      </c>
      <c r="B46" s="19">
        <v>64</v>
      </c>
      <c r="C46" s="19">
        <v>51</v>
      </c>
      <c r="D46" s="19">
        <v>29</v>
      </c>
      <c r="E46" s="73"/>
      <c r="F46"/>
      <c r="G46" s="19" t="s">
        <v>30</v>
      </c>
      <c r="H46" s="19">
        <v>135</v>
      </c>
      <c r="I46" s="19">
        <v>134</v>
      </c>
      <c r="J46" s="19">
        <v>141</v>
      </c>
      <c r="K46" s="74"/>
    </row>
    <row r="47" spans="1:11" x14ac:dyDescent="0.25">
      <c r="A47" s="37" t="s">
        <v>298</v>
      </c>
      <c r="B47" s="19">
        <v>187</v>
      </c>
      <c r="C47" s="19">
        <v>182</v>
      </c>
      <c r="D47" s="19">
        <v>178</v>
      </c>
      <c r="E47" s="73"/>
      <c r="F47"/>
      <c r="G47" s="19" t="s">
        <v>325</v>
      </c>
      <c r="H47" s="19">
        <v>0</v>
      </c>
      <c r="I47" s="19">
        <v>0</v>
      </c>
      <c r="J47" s="19">
        <v>0</v>
      </c>
      <c r="K47" s="74"/>
    </row>
    <row r="48" spans="1:11" x14ac:dyDescent="0.25">
      <c r="A48" s="37" t="s">
        <v>300</v>
      </c>
      <c r="B48" s="19">
        <v>17</v>
      </c>
      <c r="C48" s="19">
        <v>13</v>
      </c>
      <c r="D48" s="19">
        <v>13</v>
      </c>
      <c r="E48" s="73"/>
      <c r="F48"/>
      <c r="G48" s="19" t="s">
        <v>326</v>
      </c>
      <c r="H48" s="19">
        <v>0</v>
      </c>
      <c r="I48" s="19">
        <v>0</v>
      </c>
      <c r="J48" s="19">
        <v>16</v>
      </c>
      <c r="K48" s="74"/>
    </row>
    <row r="49" spans="1:11" x14ac:dyDescent="0.25">
      <c r="A49" s="37" t="s">
        <v>301</v>
      </c>
      <c r="B49" s="19">
        <v>485</v>
      </c>
      <c r="C49" s="19">
        <v>490</v>
      </c>
      <c r="D49" s="19">
        <v>508</v>
      </c>
      <c r="E49" s="73"/>
      <c r="G49" s="37" t="s">
        <v>302</v>
      </c>
      <c r="H49" s="19">
        <v>431</v>
      </c>
      <c r="I49" s="19">
        <v>479</v>
      </c>
      <c r="J49" s="19">
        <v>544</v>
      </c>
      <c r="K49" s="74"/>
    </row>
    <row r="50" spans="1:11" x14ac:dyDescent="0.25">
      <c r="A50" s="37" t="s">
        <v>303</v>
      </c>
      <c r="B50" s="19">
        <v>120</v>
      </c>
      <c r="C50" s="19">
        <v>103</v>
      </c>
      <c r="D50" s="19">
        <v>102</v>
      </c>
      <c r="E50" s="73"/>
      <c r="G50" s="19" t="s">
        <v>32</v>
      </c>
      <c r="H50" s="19">
        <v>14</v>
      </c>
      <c r="I50" s="19">
        <v>21</v>
      </c>
      <c r="J50" s="19">
        <v>14</v>
      </c>
      <c r="K50" s="74"/>
    </row>
    <row r="51" spans="1:11" x14ac:dyDescent="0.25">
      <c r="A51" s="37" t="s">
        <v>304</v>
      </c>
      <c r="B51" s="19">
        <v>0</v>
      </c>
      <c r="C51" s="19">
        <v>0</v>
      </c>
      <c r="D51" s="19">
        <v>37</v>
      </c>
      <c r="E51" s="73"/>
      <c r="G51" s="19" t="s">
        <v>33</v>
      </c>
      <c r="H51" s="19">
        <v>23</v>
      </c>
      <c r="I51" s="19">
        <v>21</v>
      </c>
      <c r="J51" s="19">
        <v>21</v>
      </c>
      <c r="K51" s="74"/>
    </row>
    <row r="52" spans="1:11" x14ac:dyDescent="0.25">
      <c r="A52" s="37" t="s">
        <v>305</v>
      </c>
      <c r="B52" s="19">
        <v>8</v>
      </c>
      <c r="C52" s="19">
        <v>12</v>
      </c>
      <c r="D52" s="19">
        <v>20</v>
      </c>
      <c r="E52" s="73"/>
      <c r="G52" s="19" t="s">
        <v>316</v>
      </c>
      <c r="H52" s="19">
        <v>13</v>
      </c>
      <c r="I52" s="19">
        <v>0</v>
      </c>
      <c r="J52" s="19">
        <v>0</v>
      </c>
      <c r="K52" s="74"/>
    </row>
    <row r="53" spans="1:11" x14ac:dyDescent="0.25">
      <c r="A53" s="37" t="s">
        <v>307</v>
      </c>
      <c r="B53" s="19">
        <v>59</v>
      </c>
      <c r="C53" s="19">
        <v>53</v>
      </c>
      <c r="D53" s="19">
        <v>50</v>
      </c>
      <c r="E53" s="73"/>
      <c r="G53" s="37" t="s">
        <v>306</v>
      </c>
      <c r="H53" s="19">
        <v>43</v>
      </c>
      <c r="I53" s="19">
        <v>42</v>
      </c>
      <c r="J53" s="19">
        <v>35</v>
      </c>
      <c r="K53" s="74"/>
    </row>
    <row r="54" spans="1:11" x14ac:dyDescent="0.25">
      <c r="A54" s="37" t="s">
        <v>308</v>
      </c>
      <c r="B54" s="19">
        <v>21</v>
      </c>
      <c r="C54" s="19">
        <v>19</v>
      </c>
      <c r="D54" s="19">
        <v>26</v>
      </c>
      <c r="E54" s="73"/>
      <c r="G54" s="19" t="s">
        <v>35</v>
      </c>
      <c r="H54" s="19">
        <v>28</v>
      </c>
      <c r="I54" s="19">
        <v>34</v>
      </c>
      <c r="J54" s="19">
        <v>35</v>
      </c>
      <c r="K54" s="74"/>
    </row>
    <row r="55" spans="1:11" x14ac:dyDescent="0.25">
      <c r="A55" s="37" t="s">
        <v>309</v>
      </c>
      <c r="B55" s="19">
        <v>38</v>
      </c>
      <c r="C55" s="19">
        <v>39</v>
      </c>
      <c r="D55" s="19">
        <v>40</v>
      </c>
      <c r="E55" s="73"/>
      <c r="G55" s="19" t="s">
        <v>327</v>
      </c>
      <c r="H55" s="19">
        <v>8</v>
      </c>
      <c r="I55" s="19">
        <v>1</v>
      </c>
      <c r="J55" s="19">
        <v>16</v>
      </c>
      <c r="K55" s="74"/>
    </row>
    <row r="56" spans="1:11" x14ac:dyDescent="0.25">
      <c r="A56" s="37" t="s">
        <v>310</v>
      </c>
      <c r="B56" s="38">
        <v>17</v>
      </c>
      <c r="C56" s="38">
        <v>20</v>
      </c>
      <c r="D56" s="38">
        <v>20</v>
      </c>
      <c r="E56" s="73"/>
      <c r="G56" s="19" t="s">
        <v>328</v>
      </c>
      <c r="H56" s="19">
        <v>37</v>
      </c>
      <c r="I56" s="19">
        <v>23</v>
      </c>
      <c r="J56" s="19">
        <v>40</v>
      </c>
      <c r="K56" s="74"/>
    </row>
    <row r="57" spans="1:11" x14ac:dyDescent="0.25">
      <c r="A57" s="40" t="s">
        <v>141</v>
      </c>
      <c r="B57" s="40">
        <v>2964</v>
      </c>
      <c r="C57" s="40">
        <v>2979</v>
      </c>
      <c r="D57" s="40">
        <f>SUM(D3:D56)</f>
        <v>2951</v>
      </c>
      <c r="E57" s="30"/>
      <c r="G57" s="37" t="s">
        <v>311</v>
      </c>
      <c r="H57" s="38">
        <v>73</v>
      </c>
      <c r="I57" s="38">
        <v>74</v>
      </c>
      <c r="J57" s="38">
        <v>73</v>
      </c>
      <c r="K57" s="74"/>
    </row>
    <row r="58" spans="1:11" x14ac:dyDescent="0.25">
      <c r="A58" s="41"/>
      <c r="B58" s="40"/>
      <c r="C58" s="40"/>
      <c r="D58" s="40"/>
      <c r="E58" s="44"/>
      <c r="G58" s="41" t="s">
        <v>141</v>
      </c>
      <c r="H58" s="40">
        <v>805</v>
      </c>
      <c r="I58" s="40">
        <v>787</v>
      </c>
      <c r="J58" s="40">
        <f>SUM(J46:J57)-(2*J50)</f>
        <v>907</v>
      </c>
    </row>
    <row r="59" spans="1:11" x14ac:dyDescent="0.25">
      <c r="H59" s="30"/>
    </row>
    <row r="60" spans="1:11" x14ac:dyDescent="0.25">
      <c r="G60" s="41" t="s">
        <v>312</v>
      </c>
    </row>
    <row r="61" spans="1:11" x14ac:dyDescent="0.25">
      <c r="G61" s="40" t="s">
        <v>329</v>
      </c>
    </row>
  </sheetData>
  <customSheetViews>
    <customSheetView guid="{0782D04A-F9DD-462B-84E5-7F9CBB74479B}" showPageBreaks="1" showGridLines="0" fitToPage="1" view="pageLayout">
      <selection activeCell="K34" sqref="K34"/>
      <pageMargins left="0" right="0" top="0" bottom="0" header="0" footer="0"/>
      <pageSetup scale="67" orientation="landscape" horizontalDpi="4294967292" verticalDpi="300" r:id="rId1"/>
      <headerFooter alignWithMargins="0">
        <oddHeader>&amp;C&amp;"Times New Roman,Regular"&amp;UComparison of Enrollment by Major&amp;U
2012-2014</oddHeader>
      </headerFooter>
    </customSheetView>
  </customSheetViews>
  <phoneticPr fontId="0" type="noConversion"/>
  <printOptions gridLinesSet="0"/>
  <pageMargins left="0.24" right="0.24" top="0.66" bottom="0.5" header="0.27" footer="0.27"/>
  <pageSetup scale="67" orientation="portrait" horizontalDpi="4294967292" verticalDpi="300" r:id="rId2"/>
  <headerFooter alignWithMargins="0">
    <oddHeader>&amp;C&amp;"Times New Roman,Bold"&amp;UComparison of Enrollment by Major*&amp;U
2023-2025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c8309494-78c9-412b-9bd0-82f13d0e464b">
      <Terms xmlns="http://schemas.microsoft.com/office/infopath/2007/PartnerControls"/>
    </lcf76f155ced4ddcb4097134ff3c332f>
    <Email xmlns="c8309494-78c9-412b-9bd0-82f13d0e464b" xsi:nil="true"/>
    <_ip_UnifiedCompliancePolicyProperties xmlns="http://schemas.microsoft.com/sharepoint/v3" xsi:nil="true"/>
    <TaxCatchAll xmlns="0277f294-0de4-4940-8a2f-922b24993dcc" xsi:nil="true"/>
    <Comments xmlns="c8309494-78c9-412b-9bd0-82f13d0e464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6A3A464CEF141B3F1BECDE6950176" ma:contentTypeVersion="22" ma:contentTypeDescription="Create a new document." ma:contentTypeScope="" ma:versionID="acd186b495af2ad813c478a38199ac04">
  <xsd:schema xmlns:xsd="http://www.w3.org/2001/XMLSchema" xmlns:xs="http://www.w3.org/2001/XMLSchema" xmlns:p="http://schemas.microsoft.com/office/2006/metadata/properties" xmlns:ns1="http://schemas.microsoft.com/sharepoint/v3" xmlns:ns2="c8309494-78c9-412b-9bd0-82f13d0e464b" xmlns:ns3="0277f294-0de4-4940-8a2f-922b24993dcc" targetNamespace="http://schemas.microsoft.com/office/2006/metadata/properties" ma:root="true" ma:fieldsID="815b00a14f310a369c70f8ee07d730d4" ns1:_="" ns2:_="" ns3:_="">
    <xsd:import namespace="http://schemas.microsoft.com/sharepoint/v3"/>
    <xsd:import namespace="c8309494-78c9-412b-9bd0-82f13d0e464b"/>
    <xsd:import namespace="0277f294-0de4-4940-8a2f-922b24993d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Email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309494-78c9-412b-9bd0-82f13d0e46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Email" ma:index="21" nillable="true" ma:displayName="Email" ma:format="Dropdown" ma:internalName="Email">
      <xsd:simpleType>
        <xsd:restriction base="dms:Text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d7a0480-a2b6-41fc-9132-c34d873c20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s" ma:index="29" nillable="true" ma:displayName="Comments" ma:format="Dropdown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77f294-0de4-4940-8a2f-922b24993dc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1358a31b-1764-4c97-8f53-42016bcd5e42}" ma:internalName="TaxCatchAll" ma:showField="CatchAllData" ma:web="0277f294-0de4-4940-8a2f-922b24993d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915AE4-5751-4402-9075-30C90D143914}">
  <ds:schemaRefs>
    <ds:schemaRef ds:uri="http://schemas.microsoft.com/sharepoint/v3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0277f294-0de4-4940-8a2f-922b24993dcc"/>
    <ds:schemaRef ds:uri="http://schemas.openxmlformats.org/package/2006/metadata/core-properties"/>
    <ds:schemaRef ds:uri="c8309494-78c9-412b-9bd0-82f13d0e464b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A5A6532-F530-4395-B901-B0169E5B52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846B7D-9C66-4461-95DC-B3B66A28CA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309494-78c9-412b-9bd0-82f13d0e464b"/>
    <ds:schemaRef ds:uri="0277f294-0de4-4940-8a2f-922b24993d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COVER</vt:lpstr>
      <vt:lpstr>ENROLLMENT</vt:lpstr>
      <vt:lpstr>RELIGIOUS TRADITIONS</vt:lpstr>
      <vt:lpstr>STATES REPRESENTED</vt:lpstr>
      <vt:lpstr>COUNTY AND COUNTRY</vt:lpstr>
      <vt:lpstr>MAJORS</vt:lpstr>
      <vt:lpstr>3 YEAR COMP</vt:lpstr>
      <vt:lpstr>3 YEAR COMP MAJORS</vt:lpstr>
      <vt:lpstr>_TOT1</vt:lpstr>
      <vt:lpstr>'3 YEAR COMP'!Print_Area</vt:lpstr>
      <vt:lpstr>COVER!Print_Area</vt:lpstr>
      <vt:lpstr>'RELIGIOUS TRADITIONS'!Print_Area</vt:lpstr>
      <vt:lpstr>'3 YEAR COMP MAJORS'!Print_Area_MI</vt:lpstr>
      <vt:lpstr>'COUNTY AND COUNTRY'!Print_Area_MI</vt:lpstr>
      <vt:lpstr>ENROLLMENT!Print_Area_MI</vt:lpstr>
      <vt:lpstr>MAJORS!Print_Area_MI</vt:lpstr>
      <vt:lpstr>'RELIGIOUS TRADITIONS'!Print_Area_MI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chayes10@elon.edu</dc:creator>
  <cp:keywords/>
  <dc:description/>
  <cp:lastModifiedBy>Alexander Taylor</cp:lastModifiedBy>
  <cp:revision/>
  <dcterms:created xsi:type="dcterms:W3CDTF">1999-09-08T13:32:08Z</dcterms:created>
  <dcterms:modified xsi:type="dcterms:W3CDTF">2025-11-11T13:18:10Z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e83c6d59-079b-4895-ad94-c0ede42c9bd4</vt:lpwstr>
  </property>
  <property fmtid="{D5CDD505-2E9C-101B-9397-08002B2CF9AE}" pid="3" name="ContentTypeId">
    <vt:lpwstr>0x0101006226A3A464CEF141B3F1BECDE6950176</vt:lpwstr>
  </property>
  <property fmtid="{D5CDD505-2E9C-101B-9397-08002B2CF9AE}" pid="4" name="MediaServiceImageTags">
    <vt:lpwstr/>
  </property>
</Properties>
</file>