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lonuniversity-my.sharepoint.com/personal/ataylor29_elon_edu/Documents/Documents/Technology/Reports/Census/"/>
    </mc:Choice>
  </mc:AlternateContent>
  <xr:revisionPtr revIDLastSave="0" documentId="8_{F722305B-86E4-4B04-9E0E-F9FCB6CB6A0D}" xr6:coauthVersionLast="47" xr6:coauthVersionMax="47" xr10:uidLastSave="{00000000-0000-0000-0000-000000000000}"/>
  <bookViews>
    <workbookView xWindow="-120" yWindow="-120" windowWidth="29040" windowHeight="15720" tabRatio="674" xr2:uid="{00000000-000D-0000-FFFF-FFFF00000000}"/>
  </bookViews>
  <sheets>
    <sheet name="COVER" sheetId="1" r:id="rId1"/>
    <sheet name="ENROLLMENT" sheetId="2" r:id="rId2"/>
    <sheet name="RELIGIOUS TRADITIONS" sheetId="3" r:id="rId3"/>
    <sheet name="STATES REPRESENTED" sheetId="4" r:id="rId4"/>
    <sheet name="COUNTY AND COUNTRY" sheetId="5" r:id="rId5"/>
    <sheet name="MAJORS" sheetId="6" r:id="rId6"/>
    <sheet name="3 YEAR COMP" sheetId="7" r:id="rId7"/>
    <sheet name="3 YEAR COMP MAJORS" sheetId="8" r:id="rId8"/>
  </sheets>
  <definedNames>
    <definedName name="_Key1" localSheetId="4" hidden="1">'COUNTY AND COUNTRY'!$B$3</definedName>
    <definedName name="_Key1" hidden="1">'RELIGIOUS TRADITIONS'!#REF!</definedName>
    <definedName name="_Key2" hidden="1">'COUNTY AND COUNTRY'!$A$3</definedName>
    <definedName name="_Order1" hidden="1">0</definedName>
    <definedName name="_Order2" hidden="1">255</definedName>
    <definedName name="_Regression_Int" localSheetId="7" hidden="1">1</definedName>
    <definedName name="_Regression_Int" localSheetId="4" hidden="1">1</definedName>
    <definedName name="_Regression_Int" localSheetId="1" hidden="1">1</definedName>
    <definedName name="_Regression_Int" localSheetId="5" hidden="1">1</definedName>
    <definedName name="_Regression_Int" localSheetId="2" hidden="1">1</definedName>
    <definedName name="_Sort" localSheetId="4" hidden="1">'COUNTY AND COUNTRY'!$A$9:$C$21</definedName>
    <definedName name="_Sort" hidden="1">'RELIGIOUS TRADITIONS'!#REF!</definedName>
    <definedName name="_TOT1" localSheetId="4">'COUNTY AND COUNTRY'!#REF!</definedName>
    <definedName name="_TOT1">'RELIGIOUS TRADITIONS'!$B$45</definedName>
    <definedName name="_xlnm.Print_Area" localSheetId="6">'3 YEAR COMP'!$A$4:$J$31</definedName>
    <definedName name="_xlnm.Print_Area" localSheetId="0">COVER!$A$1:$H$30</definedName>
    <definedName name="_xlnm.Print_Area" localSheetId="2">'RELIGIOUS TRADITIONS'!$A$1:$C$45</definedName>
    <definedName name="Print_Area_MI" localSheetId="7">'3 YEAR COMP MAJORS'!$A$1:$A$46</definedName>
    <definedName name="Print_Area_MI" localSheetId="4">'COUNTY AND COUNTRY'!$A$1:$F$48</definedName>
    <definedName name="Print_Area_MI" localSheetId="1">ENROLLMENT!$A$1:$L$35</definedName>
    <definedName name="Print_Area_MI" localSheetId="5">MAJORS!$A$1:$D$73</definedName>
    <definedName name="Print_Area_MI" localSheetId="2">'RELIGIOUS TRADITIONS'!$A$1:$C$46</definedName>
    <definedName name="Print_Area_MI">#REF!</definedName>
    <definedName name="Z_0782D04A_F9DD_462B_84E5_7F9CBB74479B_.wvu.PrintArea" localSheetId="6" hidden="1">'3 YEAR COMP'!$A$4:$J$31</definedName>
  </definedNames>
  <calcPr calcId="191028"/>
  <customWorkbookViews>
    <customWorkbookView name="chayes10 - Personal View" guid="{0782D04A-F9DD-462B-84E5-7F9CBB74479B}" mergeInterval="0" personalView="1" maximized="1" xWindow="1912" yWindow="-8" windowWidth="1936" windowHeight="1066" tabRatio="674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8" l="1"/>
  <c r="C63" i="8"/>
  <c r="B63" i="8"/>
  <c r="D54" i="8" l="1"/>
  <c r="C54" i="8"/>
  <c r="B54" i="8"/>
  <c r="E31" i="7"/>
  <c r="I31" i="7"/>
  <c r="F31" i="7"/>
  <c r="B48" i="6" l="1"/>
  <c r="B57" i="6"/>
  <c r="F33" i="6"/>
  <c r="F18" i="6"/>
  <c r="F10" i="6"/>
  <c r="J57" i="8"/>
  <c r="I57" i="8"/>
  <c r="J39" i="8"/>
  <c r="J35" i="8"/>
  <c r="J19" i="8"/>
  <c r="J10" i="8"/>
  <c r="I10" i="8"/>
  <c r="F55" i="6"/>
  <c r="D32" i="7"/>
  <c r="I32" i="7"/>
  <c r="F32" i="7"/>
  <c r="E32" i="7"/>
  <c r="C32" i="7"/>
  <c r="B32" i="7"/>
  <c r="D31" i="7"/>
  <c r="D30" i="7"/>
  <c r="G30" i="7"/>
  <c r="J30" i="7" s="1"/>
  <c r="H30" i="7"/>
  <c r="I30" i="7"/>
  <c r="H31" i="7"/>
  <c r="H32" i="7" s="1"/>
  <c r="J33" i="2"/>
  <c r="H33" i="2"/>
  <c r="G33" i="2"/>
  <c r="F33" i="2"/>
  <c r="B33" i="2"/>
  <c r="J31" i="2"/>
  <c r="G31" i="2" l="1"/>
  <c r="F31" i="2"/>
  <c r="C31" i="2"/>
  <c r="B31" i="2"/>
  <c r="D30" i="2"/>
  <c r="H30" i="2"/>
  <c r="J30" i="2"/>
  <c r="K30" i="2"/>
  <c r="L30" i="2" s="1"/>
  <c r="K14" i="2"/>
  <c r="J14" i="2"/>
  <c r="H14" i="2"/>
  <c r="D14" i="2"/>
  <c r="L14" i="2"/>
  <c r="L13" i="2"/>
  <c r="K13" i="2"/>
  <c r="J13" i="2"/>
  <c r="H13" i="2"/>
  <c r="D13" i="2"/>
  <c r="D20" i="2"/>
  <c r="H20" i="2"/>
  <c r="L20" i="2"/>
  <c r="F45" i="6" s="1"/>
  <c r="I39" i="8"/>
  <c r="I19" i="8"/>
  <c r="D31" i="2" l="1"/>
  <c r="H31" i="2"/>
  <c r="I21" i="7"/>
  <c r="H21" i="7"/>
  <c r="H21" i="2" l="1"/>
  <c r="K21" i="2"/>
  <c r="J21" i="2"/>
  <c r="D21" i="7" s="1"/>
  <c r="D21" i="2"/>
  <c r="K24" i="2"/>
  <c r="F38" i="6"/>
  <c r="B24" i="5"/>
  <c r="I7" i="7"/>
  <c r="L21" i="2" l="1"/>
  <c r="F46" i="6" s="1"/>
  <c r="G21" i="7"/>
  <c r="I16" i="7"/>
  <c r="I15" i="7"/>
  <c r="I14" i="7"/>
  <c r="I13" i="7"/>
  <c r="I12" i="7"/>
  <c r="I11" i="7"/>
  <c r="I9" i="7"/>
  <c r="I8" i="7"/>
  <c r="H16" i="7"/>
  <c r="H15" i="7"/>
  <c r="H14" i="7"/>
  <c r="H13" i="7"/>
  <c r="H12" i="7"/>
  <c r="H11" i="7"/>
  <c r="H9" i="7"/>
  <c r="H8" i="7"/>
  <c r="H7" i="7"/>
  <c r="I29" i="7"/>
  <c r="I28" i="7"/>
  <c r="I27" i="7"/>
  <c r="I26" i="7"/>
  <c r="I25" i="7"/>
  <c r="I24" i="7"/>
  <c r="I23" i="7"/>
  <c r="I22" i="7"/>
  <c r="I19" i="7"/>
  <c r="H29" i="7"/>
  <c r="H28" i="7"/>
  <c r="H27" i="7"/>
  <c r="H26" i="7"/>
  <c r="H25" i="7"/>
  <c r="H24" i="7"/>
  <c r="H23" i="7"/>
  <c r="H22" i="7"/>
  <c r="H19" i="7"/>
  <c r="C24" i="5"/>
  <c r="I35" i="8"/>
  <c r="J21" i="7" l="1"/>
  <c r="D6" i="2"/>
  <c r="H6" i="2"/>
  <c r="D7" i="2"/>
  <c r="H7" i="2"/>
  <c r="B52" i="4" l="1"/>
  <c r="C3" i="4" l="1"/>
  <c r="C14" i="4"/>
  <c r="C45" i="4"/>
  <c r="C29" i="4"/>
  <c r="C20" i="4"/>
  <c r="C9" i="4"/>
  <c r="C51" i="4"/>
  <c r="C27" i="4"/>
  <c r="C52" i="4"/>
  <c r="C42" i="4"/>
  <c r="C34" i="4"/>
  <c r="C26" i="4"/>
  <c r="C17" i="4"/>
  <c r="C7" i="4"/>
  <c r="C12" i="4"/>
  <c r="C49" i="4"/>
  <c r="C41" i="4"/>
  <c r="C33" i="4"/>
  <c r="C24" i="4"/>
  <c r="C16" i="4"/>
  <c r="C6" i="4"/>
  <c r="C44" i="4"/>
  <c r="C28" i="4"/>
  <c r="C19" i="4"/>
  <c r="C43" i="4"/>
  <c r="C18" i="4"/>
  <c r="C50" i="4"/>
  <c r="C48" i="4"/>
  <c r="C40" i="4"/>
  <c r="C23" i="4"/>
  <c r="C5" i="4"/>
  <c r="C47" i="4"/>
  <c r="C39" i="4"/>
  <c r="C31" i="4"/>
  <c r="C22" i="4"/>
  <c r="C13" i="4"/>
  <c r="C4" i="4"/>
  <c r="C37" i="4"/>
  <c r="C10" i="4"/>
  <c r="C36" i="4"/>
  <c r="C2" i="4"/>
  <c r="C35" i="4"/>
  <c r="C8" i="4"/>
  <c r="C25" i="4"/>
  <c r="C32" i="4"/>
  <c r="C15" i="4"/>
  <c r="C46" i="4"/>
  <c r="C38" i="4"/>
  <c r="C30" i="4"/>
  <c r="C21" i="4"/>
  <c r="C11" i="4"/>
  <c r="G14" i="7"/>
  <c r="D14" i="7" l="1"/>
  <c r="J14" i="7" s="1"/>
  <c r="J28" i="2"/>
  <c r="H28" i="2"/>
  <c r="K28" i="2"/>
  <c r="D28" i="2"/>
  <c r="D28" i="7" l="1"/>
  <c r="G28" i="7"/>
  <c r="L28" i="2"/>
  <c r="J28" i="7" l="1"/>
  <c r="B45" i="3"/>
  <c r="C2" i="3" l="1"/>
  <c r="C10" i="3"/>
  <c r="C18" i="3"/>
  <c r="C26" i="3"/>
  <c r="C34" i="3"/>
  <c r="C42" i="3"/>
  <c r="C3" i="3"/>
  <c r="C11" i="3"/>
  <c r="C19" i="3"/>
  <c r="C27" i="3"/>
  <c r="C35" i="3"/>
  <c r="C4" i="3"/>
  <c r="C12" i="3"/>
  <c r="C20" i="3"/>
  <c r="C28" i="3"/>
  <c r="C36" i="3"/>
  <c r="C17" i="3"/>
  <c r="C5" i="3"/>
  <c r="C13" i="3"/>
  <c r="C21" i="3"/>
  <c r="C29" i="3"/>
  <c r="C37" i="3"/>
  <c r="C6" i="3"/>
  <c r="C14" i="3"/>
  <c r="C22" i="3"/>
  <c r="C30" i="3"/>
  <c r="C38" i="3"/>
  <c r="C25" i="3"/>
  <c r="C7" i="3"/>
  <c r="C15" i="3"/>
  <c r="C23" i="3"/>
  <c r="C31" i="3"/>
  <c r="C39" i="3"/>
  <c r="C33" i="3"/>
  <c r="C8" i="3"/>
  <c r="C16" i="3"/>
  <c r="C24" i="3"/>
  <c r="C32" i="3"/>
  <c r="C40" i="3"/>
  <c r="C9" i="3"/>
  <c r="C41" i="3"/>
  <c r="C44" i="3"/>
  <c r="H22" i="2"/>
  <c r="H23" i="2"/>
  <c r="H24" i="2"/>
  <c r="H25" i="2"/>
  <c r="H26" i="2"/>
  <c r="H27" i="2"/>
  <c r="H29" i="2"/>
  <c r="H19" i="2"/>
  <c r="D22" i="2"/>
  <c r="D23" i="2"/>
  <c r="D24" i="2"/>
  <c r="D25" i="2"/>
  <c r="D26" i="2"/>
  <c r="D27" i="2"/>
  <c r="D29" i="2"/>
  <c r="D19" i="2"/>
  <c r="K27" i="2"/>
  <c r="J27" i="2"/>
  <c r="D27" i="7" s="1"/>
  <c r="G24" i="7"/>
  <c r="H12" i="2"/>
  <c r="H11" i="2"/>
  <c r="H10" i="2"/>
  <c r="D12" i="2"/>
  <c r="D11" i="2"/>
  <c r="D10" i="2"/>
  <c r="G27" i="7" l="1"/>
  <c r="J27" i="7" s="1"/>
  <c r="L27" i="2"/>
  <c r="C22" i="5" l="1"/>
  <c r="C20" i="5"/>
  <c r="C23" i="5"/>
  <c r="J6" i="2" l="1"/>
  <c r="D7" i="7" s="1"/>
  <c r="K6" i="2"/>
  <c r="J7" i="2"/>
  <c r="D8" i="7" s="1"/>
  <c r="K7" i="2"/>
  <c r="G8" i="7" s="1"/>
  <c r="B8" i="2"/>
  <c r="C8" i="2"/>
  <c r="F8" i="2"/>
  <c r="G8" i="2"/>
  <c r="J10" i="2"/>
  <c r="D11" i="7" s="1"/>
  <c r="K10" i="2"/>
  <c r="G11" i="7" s="1"/>
  <c r="J11" i="2"/>
  <c r="D12" i="7" s="1"/>
  <c r="K11" i="2"/>
  <c r="G12" i="7" s="1"/>
  <c r="J12" i="2"/>
  <c r="D13" i="7" s="1"/>
  <c r="K12" i="2"/>
  <c r="G13" i="7" s="1"/>
  <c r="D15" i="7"/>
  <c r="G15" i="7"/>
  <c r="J19" i="2"/>
  <c r="K19" i="2"/>
  <c r="J23" i="2"/>
  <c r="K23" i="2"/>
  <c r="J26" i="2"/>
  <c r="D26" i="7" s="1"/>
  <c r="K26" i="2"/>
  <c r="J29" i="2"/>
  <c r="D29" i="7" s="1"/>
  <c r="K29" i="2"/>
  <c r="G29" i="7" l="1"/>
  <c r="J29" i="7" s="1"/>
  <c r="G26" i="7"/>
  <c r="L26" i="2"/>
  <c r="D23" i="7"/>
  <c r="J22" i="2"/>
  <c r="D22" i="7" s="1"/>
  <c r="J24" i="2"/>
  <c r="D24" i="7" s="1"/>
  <c r="J25" i="2"/>
  <c r="D25" i="7" s="1"/>
  <c r="K22" i="2"/>
  <c r="K25" i="2"/>
  <c r="D19" i="7"/>
  <c r="L6" i="2"/>
  <c r="J26" i="7"/>
  <c r="F51" i="6"/>
  <c r="L23" i="2"/>
  <c r="F48" i="6" s="1"/>
  <c r="G23" i="7"/>
  <c r="L19" i="2"/>
  <c r="F44" i="6" s="1"/>
  <c r="G19" i="7"/>
  <c r="J13" i="7"/>
  <c r="J11" i="7"/>
  <c r="G7" i="7"/>
  <c r="G9" i="7" s="1"/>
  <c r="G16" i="7" s="1"/>
  <c r="C3" i="5"/>
  <c r="C10" i="5"/>
  <c r="L29" i="2"/>
  <c r="F54" i="6" s="1"/>
  <c r="L7" i="2"/>
  <c r="D8" i="2"/>
  <c r="J8" i="7"/>
  <c r="H8" i="2"/>
  <c r="J15" i="7"/>
  <c r="J12" i="7"/>
  <c r="L10" i="2"/>
  <c r="C6" i="5"/>
  <c r="L11" i="2"/>
  <c r="K8" i="2"/>
  <c r="L12" i="2"/>
  <c r="J8" i="2"/>
  <c r="C11" i="5"/>
  <c r="C19" i="5"/>
  <c r="C15" i="5"/>
  <c r="C18" i="5"/>
  <c r="C14" i="5"/>
  <c r="C9" i="5"/>
  <c r="C5" i="5"/>
  <c r="C17" i="5"/>
  <c r="C13" i="5"/>
  <c r="C8" i="5"/>
  <c r="C4" i="5"/>
  <c r="C21" i="5"/>
  <c r="C16" i="5"/>
  <c r="C12" i="5"/>
  <c r="C7" i="5"/>
  <c r="K31" i="2" l="1"/>
  <c r="L31" i="2"/>
  <c r="J23" i="7"/>
  <c r="L22" i="2"/>
  <c r="F47" i="6" s="1"/>
  <c r="F56" i="6" s="1"/>
  <c r="J19" i="7"/>
  <c r="J24" i="7"/>
  <c r="L24" i="2"/>
  <c r="F49" i="6" s="1"/>
  <c r="G22" i="7"/>
  <c r="L25" i="2"/>
  <c r="F50" i="6" s="1"/>
  <c r="G25" i="7"/>
  <c r="J25" i="7" s="1"/>
  <c r="J7" i="7"/>
  <c r="J9" i="7" s="1"/>
  <c r="J16" i="7" s="1"/>
  <c r="L8" i="2"/>
  <c r="D9" i="7"/>
  <c r="D16" i="7" s="1"/>
  <c r="G31" i="7" l="1"/>
  <c r="G32" i="7" s="1"/>
  <c r="J22" i="7"/>
  <c r="J31" i="7" s="1"/>
  <c r="J32" i="7" s="1"/>
  <c r="L15" i="2" l="1"/>
  <c r="L33" i="2" s="1"/>
  <c r="C45" i="3" s="1"/>
  <c r="K15" i="2"/>
  <c r="K33" i="2" s="1"/>
  <c r="J15" i="2"/>
  <c r="D15" i="2"/>
  <c r="D33" i="2" s="1"/>
  <c r="H15" i="2"/>
  <c r="G15" i="2"/>
  <c r="C15" i="2"/>
  <c r="C33" i="2" s="1"/>
  <c r="B15" i="2"/>
  <c r="F15" i="2"/>
</calcChain>
</file>

<file path=xl/sharedStrings.xml><?xml version="1.0" encoding="utf-8"?>
<sst xmlns="http://schemas.openxmlformats.org/spreadsheetml/2006/main" count="494" uniqueCount="332">
  <si>
    <t>R E G I S T R A R ' S  R E P O R T</t>
  </si>
  <si>
    <t>FALL 2026</t>
  </si>
  <si>
    <t>SEPTEMBER 8, 2026</t>
  </si>
  <si>
    <t>Part I</t>
  </si>
  <si>
    <t>Enrollment Report</t>
  </si>
  <si>
    <t>Part II</t>
  </si>
  <si>
    <t>Breakdown by Religious Traditions, State,</t>
  </si>
  <si>
    <t>County, Foreign Countries and Majors</t>
  </si>
  <si>
    <t>Part III</t>
  </si>
  <si>
    <t>Comparison Reports</t>
  </si>
  <si>
    <t>MALE</t>
  </si>
  <si>
    <t>FEMALE</t>
  </si>
  <si>
    <t>TOTAL</t>
  </si>
  <si>
    <t>PART-</t>
  </si>
  <si>
    <t>FULL-</t>
  </si>
  <si>
    <t>COMBINED</t>
  </si>
  <si>
    <t>UNDERGRADUATE ENROLLMENT</t>
  </si>
  <si>
    <t>TIME</t>
  </si>
  <si>
    <t>ENROLLMENT</t>
  </si>
  <si>
    <t>First Time In College</t>
  </si>
  <si>
    <t>Other First Year</t>
  </si>
  <si>
    <t xml:space="preserve">  Total First Year</t>
  </si>
  <si>
    <t xml:space="preserve"> </t>
  </si>
  <si>
    <t>Sophomores</t>
  </si>
  <si>
    <t>Juniors</t>
  </si>
  <si>
    <t>Seniors</t>
  </si>
  <si>
    <t>Special Undergraduate Students</t>
  </si>
  <si>
    <t>Post-Baccalaureate</t>
  </si>
  <si>
    <t>Total Undergraduate Enrollment</t>
  </si>
  <si>
    <t>GRADUATE ENROLLMENT</t>
  </si>
  <si>
    <t>Doctor of Physical Therapy</t>
  </si>
  <si>
    <t>Graduate Business Certificate in Operations Excellence</t>
  </si>
  <si>
    <t>Healthcare Analytics Graduate Certificate</t>
  </si>
  <si>
    <t>Juris Doctorate *</t>
  </si>
  <si>
    <t>Juris Doctorate/Master of Business Administration</t>
  </si>
  <si>
    <t>Master of Arts - Higher Education</t>
  </si>
  <si>
    <t>Master of Business Administration *</t>
  </si>
  <si>
    <t>Master of Education</t>
  </si>
  <si>
    <t>Master of Science - Accounting</t>
  </si>
  <si>
    <t>Master of Science - Business Analytics</t>
  </si>
  <si>
    <t>Master of Science - Clinical Mental Health Counseling</t>
  </si>
  <si>
    <t>Master of Science - Physician Assistant Studies</t>
  </si>
  <si>
    <t>Total Graduate Enrollment</t>
  </si>
  <si>
    <t>TOTAL ENROLLMENT</t>
  </si>
  <si>
    <t>* Students in JD/MBA dual degree (8 total) are double counted here</t>
  </si>
  <si>
    <t>Religious Traditions</t>
  </si>
  <si>
    <t xml:space="preserve">% TOTAL  </t>
  </si>
  <si>
    <t>Catholic</t>
  </si>
  <si>
    <t>Christian - Other</t>
  </si>
  <si>
    <t>Jewish</t>
  </si>
  <si>
    <t>None</t>
  </si>
  <si>
    <t>Agnostic</t>
  </si>
  <si>
    <t>Atheist</t>
  </si>
  <si>
    <t>Baptist</t>
  </si>
  <si>
    <t>Methodist</t>
  </si>
  <si>
    <t>Presbyterian</t>
  </si>
  <si>
    <t>Episcopalian</t>
  </si>
  <si>
    <t>Church of Christ</t>
  </si>
  <si>
    <t>Lutheran</t>
  </si>
  <si>
    <t>Other</t>
  </si>
  <si>
    <t>Orthodox</t>
  </si>
  <si>
    <t>Anglican</t>
  </si>
  <si>
    <t>Hindu</t>
  </si>
  <si>
    <t>Muslim</t>
  </si>
  <si>
    <t>Pentecostal</t>
  </si>
  <si>
    <t>Congregationalist</t>
  </si>
  <si>
    <t>Buddhist</t>
  </si>
  <si>
    <t>Unitarian</t>
  </si>
  <si>
    <t>Latter Day Saint/Mormon</t>
  </si>
  <si>
    <t>Disciple of Christ</t>
  </si>
  <si>
    <t>Sikh</t>
  </si>
  <si>
    <t>Seventh Day Adventist</t>
  </si>
  <si>
    <t>African Methodist Episcopal Church</t>
  </si>
  <si>
    <t>Jehovah's Witness</t>
  </si>
  <si>
    <t>Society Friends/Quaker</t>
  </si>
  <si>
    <t>Christian Scientist</t>
  </si>
  <si>
    <t>Evangelical Covenant Church</t>
  </si>
  <si>
    <t>Reformed</t>
  </si>
  <si>
    <t>AME Zion</t>
  </si>
  <si>
    <t>Tao</t>
  </si>
  <si>
    <t>Pagan</t>
  </si>
  <si>
    <t>Mennonite</t>
  </si>
  <si>
    <t>Jewish-Reform</t>
  </si>
  <si>
    <t>Moravian</t>
  </si>
  <si>
    <t>Jain</t>
  </si>
  <si>
    <t>Baha'I</t>
  </si>
  <si>
    <t>Cheondo</t>
  </si>
  <si>
    <t>No Preference</t>
  </si>
  <si>
    <t>Did not disclose</t>
  </si>
  <si>
    <t>^ The admissions application for Fall 2026 no longer included demographic questions. While 92% of first-year students self-reported</t>
  </si>
  <si>
    <t>this information, demographic comparisons to previous years are impacted.</t>
  </si>
  <si>
    <t>STATES REPRESENTED</t>
  </si>
  <si>
    <t>% TOTAL  ENROLLMENT</t>
  </si>
  <si>
    <t>North Carolina</t>
  </si>
  <si>
    <t>Massachusetts</t>
  </si>
  <si>
    <t>New York</t>
  </si>
  <si>
    <t>New Jersey</t>
  </si>
  <si>
    <t>Virginia</t>
  </si>
  <si>
    <t>Maryland</t>
  </si>
  <si>
    <t>Connecticut</t>
  </si>
  <si>
    <t>Pennsylvania</t>
  </si>
  <si>
    <t>Georgia</t>
  </si>
  <si>
    <t>Florida</t>
  </si>
  <si>
    <t>South Carolina</t>
  </si>
  <si>
    <t>Illinois</t>
  </si>
  <si>
    <t>Foreign Countries</t>
  </si>
  <si>
    <t>Ohio</t>
  </si>
  <si>
    <t>California</t>
  </si>
  <si>
    <t>Texas</t>
  </si>
  <si>
    <t>New Hampshire</t>
  </si>
  <si>
    <t>Colorado</t>
  </si>
  <si>
    <t>Tennessee</t>
  </si>
  <si>
    <t>Minnesota</t>
  </si>
  <si>
    <t>Delaware</t>
  </si>
  <si>
    <t>Maine</t>
  </si>
  <si>
    <t>Missouri</t>
  </si>
  <si>
    <t>Rhode Island</t>
  </si>
  <si>
    <t>Michigan</t>
  </si>
  <si>
    <t>Washington</t>
  </si>
  <si>
    <t>District Of Columbia</t>
  </si>
  <si>
    <t>Vermont</t>
  </si>
  <si>
    <t>Indiana</t>
  </si>
  <si>
    <t>Louisiana</t>
  </si>
  <si>
    <t>Arizona</t>
  </si>
  <si>
    <t>Kentucky</t>
  </si>
  <si>
    <t>Wisconsin</t>
  </si>
  <si>
    <t>Alabama</t>
  </si>
  <si>
    <t>Kansas</t>
  </si>
  <si>
    <t>West Virginia</t>
  </si>
  <si>
    <t>Mississippi</t>
  </si>
  <si>
    <t>Arkansas</t>
  </si>
  <si>
    <t>Oregon</t>
  </si>
  <si>
    <t>New Mexico</t>
  </si>
  <si>
    <t>Utah</t>
  </si>
  <si>
    <t>Nevada</t>
  </si>
  <si>
    <t>Iowa</t>
  </si>
  <si>
    <t>Idaho</t>
  </si>
  <si>
    <t>Montana</t>
  </si>
  <si>
    <t>Nebraska</t>
  </si>
  <si>
    <t>Oklahoma</t>
  </si>
  <si>
    <t>Wyoming</t>
  </si>
  <si>
    <t>South Dakota</t>
  </si>
  <si>
    <t>Total</t>
  </si>
  <si>
    <t>COUNTIES</t>
  </si>
  <si>
    <t>% OF TOTAL NC</t>
  </si>
  <si>
    <t>REPRESENTED</t>
  </si>
  <si>
    <t>Wake</t>
  </si>
  <si>
    <t>Alamance</t>
  </si>
  <si>
    <t>Mecklenburg</t>
  </si>
  <si>
    <t>Guilford</t>
  </si>
  <si>
    <t>Orange</t>
  </si>
  <si>
    <t>Durham</t>
  </si>
  <si>
    <t>Union</t>
  </si>
  <si>
    <t>Forsyth</t>
  </si>
  <si>
    <t>Iredell</t>
  </si>
  <si>
    <t>Cabarrus</t>
  </si>
  <si>
    <t>New Hanover</t>
  </si>
  <si>
    <t>Chatham</t>
  </si>
  <si>
    <t>Buncombe</t>
  </si>
  <si>
    <t>Davidson</t>
  </si>
  <si>
    <t>Moore</t>
  </si>
  <si>
    <t>Cumberland</t>
  </si>
  <si>
    <t>Randolph</t>
  </si>
  <si>
    <t>Rockingham</t>
  </si>
  <si>
    <t>Johnston</t>
  </si>
  <si>
    <t>Catawba</t>
  </si>
  <si>
    <t>Other Counties</t>
  </si>
  <si>
    <t>Students are enrolled from 80 North Carolina counties.</t>
  </si>
  <si>
    <t>FOREIGN COUNTRIES REPRESENTED</t>
  </si>
  <si>
    <t>Afghanistan</t>
  </si>
  <si>
    <t>Germany</t>
  </si>
  <si>
    <t>Norway</t>
  </si>
  <si>
    <t>Andorra</t>
  </si>
  <si>
    <t>Ghana</t>
  </si>
  <si>
    <t>Pakistan</t>
  </si>
  <si>
    <t>Argentina</t>
  </si>
  <si>
    <t>Honduras</t>
  </si>
  <si>
    <t>Palestine</t>
  </si>
  <si>
    <t>Bahamas</t>
  </si>
  <si>
    <t>Hong Kong</t>
  </si>
  <si>
    <t>Panama</t>
  </si>
  <si>
    <t>Belgium</t>
  </si>
  <si>
    <t>Hungary</t>
  </si>
  <si>
    <t>Philippines</t>
  </si>
  <si>
    <t>Bermuda</t>
  </si>
  <si>
    <t>Iceland</t>
  </si>
  <si>
    <t>Poland</t>
  </si>
  <si>
    <t>Bolivia</t>
  </si>
  <si>
    <t>India</t>
  </si>
  <si>
    <t>Portugal</t>
  </si>
  <si>
    <t>Canada</t>
  </si>
  <si>
    <t>Ireland</t>
  </si>
  <si>
    <t>Russia</t>
  </si>
  <si>
    <t>Cayman Islands</t>
  </si>
  <si>
    <t>Italy</t>
  </si>
  <si>
    <t>Serbia</t>
  </si>
  <si>
    <t>Chile</t>
  </si>
  <si>
    <t>Jamaica</t>
  </si>
  <si>
    <t>South Africa</t>
  </si>
  <si>
    <t>China</t>
  </si>
  <si>
    <t>Japan</t>
  </si>
  <si>
    <t>South Korea</t>
  </si>
  <si>
    <t>Colombia</t>
  </si>
  <si>
    <t>Jordan</t>
  </si>
  <si>
    <t>Spain</t>
  </si>
  <si>
    <t>Denmark</t>
  </si>
  <si>
    <t>Kenya</t>
  </si>
  <si>
    <t>St Kitts and Nevis</t>
  </si>
  <si>
    <t>Egypt</t>
  </si>
  <si>
    <t>Lithuania</t>
  </si>
  <si>
    <t>St. Lucia</t>
  </si>
  <si>
    <t>El Salvador</t>
  </si>
  <si>
    <t>Mexico</t>
  </si>
  <si>
    <t>Sweden</t>
  </si>
  <si>
    <t>England</t>
  </si>
  <si>
    <t>Netherlands</t>
  </si>
  <si>
    <t>Uganda</t>
  </si>
  <si>
    <t>France</t>
  </si>
  <si>
    <t>New Zealand</t>
  </si>
  <si>
    <t>United Kingdom</t>
  </si>
  <si>
    <t>TOTAL 136</t>
  </si>
  <si>
    <t>Represented in the total student enrollment are 47 states, the District of Columbia,</t>
  </si>
  <si>
    <t>and 51 foreign countries.</t>
  </si>
  <si>
    <t>UNDERGRADUATE</t>
  </si>
  <si>
    <t>College of Arts and Sciences</t>
  </si>
  <si>
    <t>School of Communications</t>
  </si>
  <si>
    <t>Acting</t>
  </si>
  <si>
    <t>Cinema and Television Arts</t>
  </si>
  <si>
    <t>Anthropology</t>
  </si>
  <si>
    <t>Communication Design</t>
  </si>
  <si>
    <t>Applied Mathematics</t>
  </si>
  <si>
    <t>Digital Content Management</t>
  </si>
  <si>
    <t>Art</t>
  </si>
  <si>
    <t>Journalism</t>
  </si>
  <si>
    <t>Art History</t>
  </si>
  <si>
    <t>Media Analytics</t>
  </si>
  <si>
    <t>Arts Administration</t>
  </si>
  <si>
    <t>Sport Management</t>
  </si>
  <si>
    <t>Astronomy</t>
  </si>
  <si>
    <t>Strategic Communications</t>
  </si>
  <si>
    <t>Astrophysics</t>
  </si>
  <si>
    <t>Biochemistry</t>
  </si>
  <si>
    <t>Biology</t>
  </si>
  <si>
    <t>Dr. Jo Watts Williams School of Education</t>
  </si>
  <si>
    <t>Chemistry</t>
  </si>
  <si>
    <t>Elementary Education</t>
  </si>
  <si>
    <t>Classical Studies</t>
  </si>
  <si>
    <t>Middle Grades Education</t>
  </si>
  <si>
    <t>Dance Performance and Choreography</t>
  </si>
  <si>
    <t>Outdoor Leadership and Education</t>
  </si>
  <si>
    <t>Dance Science</t>
  </si>
  <si>
    <t>Science Education</t>
  </si>
  <si>
    <t>Data Analytics</t>
  </si>
  <si>
    <t>Special Education</t>
  </si>
  <si>
    <t>Drama and Theatre Studies</t>
  </si>
  <si>
    <t>English</t>
  </si>
  <si>
    <t>Environmental and Ecological Science</t>
  </si>
  <si>
    <t>The Love School of Business</t>
  </si>
  <si>
    <t>Environmental and Sustainability Studies</t>
  </si>
  <si>
    <t>Accounting</t>
  </si>
  <si>
    <t>Environmental Studies</t>
  </si>
  <si>
    <t>Business Analytics and AI</t>
  </si>
  <si>
    <t>Exercise Science</t>
  </si>
  <si>
    <t>Business Economics and Consulting</t>
  </si>
  <si>
    <t>French</t>
  </si>
  <si>
    <t>Economics</t>
  </si>
  <si>
    <t>History</t>
  </si>
  <si>
    <t>Entrepreneurship and Innovation</t>
  </si>
  <si>
    <t>Human Service Studies</t>
  </si>
  <si>
    <t>Finance</t>
  </si>
  <si>
    <t>Individualized Major</t>
  </si>
  <si>
    <t>Financial Technology</t>
  </si>
  <si>
    <t>International and Global Studies</t>
  </si>
  <si>
    <t>Human Resource Management</t>
  </si>
  <si>
    <t>Mathematics</t>
  </si>
  <si>
    <t>International Business</t>
  </si>
  <si>
    <t>Music in the Liberal Arts</t>
  </si>
  <si>
    <t>Marketing</t>
  </si>
  <si>
    <t>Music Performance</t>
  </si>
  <si>
    <t>Project Management</t>
  </si>
  <si>
    <t>Music Production and Recording Arts</t>
  </si>
  <si>
    <t>Supply Chain Management</t>
  </si>
  <si>
    <t>Music Theatre</t>
  </si>
  <si>
    <t>Neuroscience</t>
  </si>
  <si>
    <t>Philosophy</t>
  </si>
  <si>
    <t>Physics</t>
  </si>
  <si>
    <t>School of Health Sciences</t>
  </si>
  <si>
    <t>Policy Studies</t>
  </si>
  <si>
    <t>Nursing</t>
  </si>
  <si>
    <t>Political Science</t>
  </si>
  <si>
    <t>Professional Writing and Rhetoric</t>
  </si>
  <si>
    <t>Psychology</t>
  </si>
  <si>
    <t>Public Health</t>
  </si>
  <si>
    <t>Undecided</t>
  </si>
  <si>
    <t>Public Policy</t>
  </si>
  <si>
    <t>Religious Studies</t>
  </si>
  <si>
    <t>GRADUATE</t>
  </si>
  <si>
    <t>Sociology</t>
  </si>
  <si>
    <t>Spanish</t>
  </si>
  <si>
    <t>Statistics</t>
  </si>
  <si>
    <t>Theatrical Design and Technology</t>
  </si>
  <si>
    <t>Juris Doctorate</t>
  </si>
  <si>
    <t>School of Engineering and Computing</t>
  </si>
  <si>
    <t>Master of Business Administration</t>
  </si>
  <si>
    <t>Civil Engineering</t>
  </si>
  <si>
    <t>Computer Science</t>
  </si>
  <si>
    <t>Master of Science - Accounting **</t>
  </si>
  <si>
    <t>Computer Science/Engineering</t>
  </si>
  <si>
    <t>Master of Science - Business Analytics **</t>
  </si>
  <si>
    <t>Cybersecurity</t>
  </si>
  <si>
    <t>Engineering</t>
  </si>
  <si>
    <t>Mechanical Engineering</t>
  </si>
  <si>
    <t>* Includes double and triple majors</t>
  </si>
  <si>
    <t>** Includes 3+1 business students</t>
  </si>
  <si>
    <t>PARTTIME</t>
  </si>
  <si>
    <t>FULLTIME</t>
  </si>
  <si>
    <t xml:space="preserve">  Total Undergraduate Enrollment</t>
  </si>
  <si>
    <t xml:space="preserve">  Total Graduate Enrollment</t>
  </si>
  <si>
    <t xml:space="preserve">  TOTAL ENROLLMENT</t>
  </si>
  <si>
    <t>* Students in JD/MBA dual degree are double counted here</t>
  </si>
  <si>
    <t>Visual Communication</t>
  </si>
  <si>
    <t>Bio-Physics/Biomedical Engineering §</t>
  </si>
  <si>
    <t>Early Childhood Education</t>
  </si>
  <si>
    <t>Computer Science §</t>
  </si>
  <si>
    <t>Engineering §</t>
  </si>
  <si>
    <t>Engineering Mathematics §</t>
  </si>
  <si>
    <t>Environmental Science/Environmental Engineering §</t>
  </si>
  <si>
    <t>Management</t>
  </si>
  <si>
    <t>Music Education</t>
  </si>
  <si>
    <t>Non-Degree</t>
  </si>
  <si>
    <r>
      <t xml:space="preserve">School of Engineering and Computing </t>
    </r>
    <r>
      <rPr>
        <b/>
        <vertAlign val="superscript"/>
        <sz val="11"/>
        <rFont val="Times New Roman"/>
        <family val="1"/>
      </rPr>
      <t>§</t>
    </r>
  </si>
  <si>
    <t>§ Majors moved to School of Engineering and Computing established Fall 2026, prior terms reported under previous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</si>
</sst>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0.0%"/>
    <numFmt numFmtId="166" formatCode="0.0_)"/>
  </numFmts>
  <fonts count="24" x14ac:knownFonts="1">
    <font>
      <sz val="12"/>
      <name val="Helv"/>
    </font>
    <font>
      <b/>
      <sz val="10"/>
      <name val="Arial"/>
      <family val="2"/>
    </font>
    <font>
      <sz val="10"/>
      <name val="Arial"/>
      <family val="2"/>
    </font>
    <font>
      <sz val="12"/>
      <name val="Helv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u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u val="double"/>
      <sz val="14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b/>
      <sz val="26"/>
      <name val="Times New Roman"/>
      <family val="1"/>
    </font>
    <font>
      <b/>
      <u/>
      <sz val="11"/>
      <name val="Times New Roman"/>
      <family val="1"/>
    </font>
    <font>
      <b/>
      <sz val="16"/>
      <name val="Times New Roman"/>
      <family val="1"/>
    </font>
    <font>
      <b/>
      <i/>
      <sz val="26"/>
      <name val="Times New Roman"/>
      <family val="1"/>
    </font>
    <font>
      <sz val="11"/>
      <name val="Helv"/>
    </font>
    <font>
      <b/>
      <sz val="11"/>
      <name val="Times New Roman"/>
      <family val="1"/>
    </font>
    <font>
      <b/>
      <u/>
      <sz val="12"/>
      <name val="Times New Roman"/>
      <family val="1"/>
    </font>
    <font>
      <sz val="10"/>
      <name val="Arial"/>
      <family val="2"/>
    </font>
    <font>
      <sz val="14"/>
      <name val="Helv"/>
    </font>
    <font>
      <b/>
      <u val="double"/>
      <sz val="11"/>
      <name val="Times New Roman"/>
      <family val="1"/>
    </font>
    <font>
      <b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5">
    <xf numFmtId="164" fontId="0" fillId="0" borderId="0"/>
    <xf numFmtId="165" fontId="3" fillId="0" borderId="0"/>
    <xf numFmtId="0" fontId="2" fillId="0" borderId="0"/>
    <xf numFmtId="0" fontId="20" fillId="0" borderId="0"/>
    <xf numFmtId="9" fontId="3" fillId="0" borderId="0" applyFont="0" applyFill="0" applyBorder="0" applyAlignment="0" applyProtection="0"/>
  </cellStyleXfs>
  <cellXfs count="78">
    <xf numFmtId="164" fontId="0" fillId="0" borderId="0" xfId="0"/>
    <xf numFmtId="164" fontId="0" fillId="0" borderId="0" xfId="0" applyAlignment="1">
      <alignment horizontal="left"/>
    </xf>
    <xf numFmtId="165" fontId="3" fillId="0" borderId="0" xfId="1"/>
    <xf numFmtId="0" fontId="2" fillId="0" borderId="0" xfId="2"/>
    <xf numFmtId="164" fontId="4" fillId="0" borderId="0" xfId="0" applyFont="1"/>
    <xf numFmtId="164" fontId="6" fillId="0" borderId="0" xfId="0" applyFont="1" applyAlignment="1">
      <alignment horizontal="left"/>
    </xf>
    <xf numFmtId="164" fontId="4" fillId="0" borderId="0" xfId="0" applyFont="1" applyAlignment="1">
      <alignment horizontal="left"/>
    </xf>
    <xf numFmtId="164" fontId="5" fillId="0" borderId="0" xfId="0" applyFont="1" applyAlignment="1">
      <alignment horizontal="left"/>
    </xf>
    <xf numFmtId="164" fontId="5" fillId="0" borderId="0" xfId="0" applyFont="1"/>
    <xf numFmtId="164" fontId="4" fillId="0" borderId="0" xfId="0" applyFont="1" applyAlignment="1">
      <alignment horizontal="right"/>
    </xf>
    <xf numFmtId="164" fontId="6" fillId="0" borderId="0" xfId="0" applyFont="1" applyAlignment="1">
      <alignment horizontal="right"/>
    </xf>
    <xf numFmtId="166" fontId="4" fillId="0" borderId="0" xfId="0" applyNumberFormat="1" applyFont="1"/>
    <xf numFmtId="164" fontId="6" fillId="0" borderId="0" xfId="0" applyFont="1"/>
    <xf numFmtId="166" fontId="6" fillId="0" borderId="0" xfId="0" applyNumberFormat="1" applyFont="1"/>
    <xf numFmtId="164" fontId="4" fillId="0" borderId="0" xfId="0" quotePrefix="1" applyFont="1" applyAlignment="1">
      <alignment horizontal="left"/>
    </xf>
    <xf numFmtId="0" fontId="8" fillId="0" borderId="0" xfId="2" applyFont="1"/>
    <xf numFmtId="164" fontId="4" fillId="0" borderId="1" xfId="0" applyFont="1" applyBorder="1"/>
    <xf numFmtId="164" fontId="4" fillId="0" borderId="1" xfId="0" applyFont="1" applyBorder="1" applyAlignment="1">
      <alignment horizontal="center"/>
    </xf>
    <xf numFmtId="1" fontId="3" fillId="0" borderId="0" xfId="1" applyNumberFormat="1"/>
    <xf numFmtId="164" fontId="12" fillId="0" borderId="0" xfId="0" applyFont="1"/>
    <xf numFmtId="0" fontId="1" fillId="0" borderId="0" xfId="2" applyFont="1"/>
    <xf numFmtId="0" fontId="9" fillId="0" borderId="0" xfId="2" applyFont="1"/>
    <xf numFmtId="165" fontId="12" fillId="0" borderId="0" xfId="1" applyFont="1" applyAlignment="1">
      <alignment horizontal="left"/>
    </xf>
    <xf numFmtId="1" fontId="12" fillId="0" borderId="0" xfId="0" applyNumberFormat="1" applyFont="1" applyAlignment="1">
      <alignment horizontal="right"/>
    </xf>
    <xf numFmtId="166" fontId="12" fillId="0" borderId="0" xfId="1" applyNumberFormat="1" applyFont="1"/>
    <xf numFmtId="1" fontId="11" fillId="0" borderId="0" xfId="0" applyNumberFormat="1" applyFont="1" applyAlignment="1">
      <alignment horizontal="right"/>
    </xf>
    <xf numFmtId="166" fontId="11" fillId="0" borderId="0" xfId="1" applyNumberFormat="1" applyFont="1"/>
    <xf numFmtId="165" fontId="12" fillId="0" borderId="0" xfId="1" applyFont="1"/>
    <xf numFmtId="164" fontId="12" fillId="0" borderId="0" xfId="1" applyNumberFormat="1" applyFont="1"/>
    <xf numFmtId="1" fontId="4" fillId="0" borderId="0" xfId="0" applyNumberFormat="1" applyFont="1" applyAlignment="1">
      <alignment horizontal="left"/>
    </xf>
    <xf numFmtId="165" fontId="14" fillId="0" borderId="0" xfId="1" applyFont="1" applyAlignment="1">
      <alignment horizontal="left"/>
    </xf>
    <xf numFmtId="165" fontId="14" fillId="0" borderId="0" xfId="1" applyFont="1" applyAlignment="1">
      <alignment horizontal="right"/>
    </xf>
    <xf numFmtId="164" fontId="7" fillId="0" borderId="0" xfId="0" applyFont="1" applyAlignment="1">
      <alignment horizontal="left"/>
    </xf>
    <xf numFmtId="164" fontId="8" fillId="0" borderId="0" xfId="0" applyFont="1" applyAlignment="1">
      <alignment horizontal="left"/>
    </xf>
    <xf numFmtId="164" fontId="8" fillId="0" borderId="0" xfId="0" applyFont="1"/>
    <xf numFmtId="164" fontId="9" fillId="0" borderId="0" xfId="0" applyFont="1" applyAlignment="1">
      <alignment horizontal="left"/>
    </xf>
    <xf numFmtId="164" fontId="12" fillId="0" borderId="0" xfId="0" applyFont="1" applyAlignment="1">
      <alignment horizontal="left"/>
    </xf>
    <xf numFmtId="164" fontId="11" fillId="0" borderId="0" xfId="0" applyFont="1"/>
    <xf numFmtId="164" fontId="11" fillId="0" borderId="0" xfId="0" applyFont="1" applyAlignment="1">
      <alignment horizontal="left"/>
    </xf>
    <xf numFmtId="164" fontId="18" fillId="0" borderId="0" xfId="0" applyFont="1"/>
    <xf numFmtId="164" fontId="18" fillId="0" borderId="0" xfId="0" applyFont="1" applyAlignment="1">
      <alignment horizontal="left"/>
    </xf>
    <xf numFmtId="164" fontId="11" fillId="0" borderId="0" xfId="0" applyFont="1" applyAlignment="1">
      <alignment horizontal="right"/>
    </xf>
    <xf numFmtId="164" fontId="18" fillId="0" borderId="0" xfId="0" applyFont="1" applyAlignment="1">
      <alignment horizontal="right"/>
    </xf>
    <xf numFmtId="164" fontId="5" fillId="0" borderId="0" xfId="0" applyFont="1" applyAlignment="1">
      <alignment horizontal="center"/>
    </xf>
    <xf numFmtId="164" fontId="5" fillId="0" borderId="0" xfId="0" applyFont="1" applyAlignment="1">
      <alignment horizontal="right"/>
    </xf>
    <xf numFmtId="164" fontId="19" fillId="0" borderId="0" xfId="0" applyFont="1" applyAlignment="1">
      <alignment horizontal="center"/>
    </xf>
    <xf numFmtId="164" fontId="19" fillId="0" borderId="0" xfId="0" applyFont="1" applyAlignment="1">
      <alignment horizontal="right"/>
    </xf>
    <xf numFmtId="164" fontId="19" fillId="0" borderId="0" xfId="0" applyFont="1" applyAlignment="1">
      <alignment horizontal="left"/>
    </xf>
    <xf numFmtId="164" fontId="7" fillId="0" borderId="0" xfId="0" applyFont="1"/>
    <xf numFmtId="164" fontId="9" fillId="0" borderId="0" xfId="0" applyFont="1"/>
    <xf numFmtId="164" fontId="10" fillId="0" borderId="0" xfId="0" applyFont="1"/>
    <xf numFmtId="164" fontId="7" fillId="0" borderId="0" xfId="0" applyFont="1" applyAlignment="1">
      <alignment horizontal="center"/>
    </xf>
    <xf numFmtId="166" fontId="18" fillId="0" borderId="0" xfId="1" applyNumberFormat="1" applyFont="1"/>
    <xf numFmtId="1" fontId="18" fillId="0" borderId="0" xfId="1" applyNumberFormat="1" applyFont="1"/>
    <xf numFmtId="165" fontId="17" fillId="0" borderId="0" xfId="1" applyFont="1"/>
    <xf numFmtId="164" fontId="0" fillId="0" borderId="0" xfId="0" applyAlignment="1">
      <alignment horizontal="right"/>
    </xf>
    <xf numFmtId="164" fontId="12" fillId="0" borderId="0" xfId="0" quotePrefix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2" xfId="0" applyFont="1" applyBorder="1"/>
    <xf numFmtId="164" fontId="7" fillId="0" borderId="3" xfId="0" applyFont="1" applyBorder="1" applyAlignment="1">
      <alignment horizontal="left"/>
    </xf>
    <xf numFmtId="164" fontId="7" fillId="0" borderId="4" xfId="0" applyFont="1" applyBorder="1"/>
    <xf numFmtId="164" fontId="7" fillId="0" borderId="3" xfId="0" applyFont="1" applyBorder="1"/>
    <xf numFmtId="164" fontId="8" fillId="0" borderId="3" xfId="0" applyFont="1" applyBorder="1"/>
    <xf numFmtId="164" fontId="8" fillId="0" borderId="4" xfId="0" applyFont="1" applyBorder="1"/>
    <xf numFmtId="164" fontId="9" fillId="0" borderId="3" xfId="0" applyFont="1" applyBorder="1"/>
    <xf numFmtId="164" fontId="9" fillId="0" borderId="4" xfId="0" applyFont="1" applyBorder="1"/>
    <xf numFmtId="164" fontId="21" fillId="0" borderId="0" xfId="0" applyFont="1"/>
    <xf numFmtId="164" fontId="21" fillId="0" borderId="3" xfId="0" applyFont="1" applyBorder="1"/>
    <xf numFmtId="164" fontId="3" fillId="0" borderId="0" xfId="0" applyFont="1"/>
    <xf numFmtId="164" fontId="22" fillId="0" borderId="0" xfId="0" applyFont="1"/>
    <xf numFmtId="164" fontId="4" fillId="0" borderId="2" xfId="0" applyFont="1" applyBorder="1" applyAlignment="1">
      <alignment horizontal="left"/>
    </xf>
    <xf numFmtId="164" fontId="8" fillId="0" borderId="5" xfId="0" applyFont="1" applyBorder="1"/>
    <xf numFmtId="1" fontId="12" fillId="0" borderId="0" xfId="0" applyNumberFormat="1" applyFont="1"/>
    <xf numFmtId="0" fontId="12" fillId="0" borderId="0" xfId="4" applyNumberFormat="1" applyFont="1"/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49" fontId="15" fillId="0" borderId="0" xfId="2" applyNumberFormat="1" applyFont="1" applyAlignment="1">
      <alignment horizontal="center"/>
    </xf>
    <xf numFmtId="49" fontId="15" fillId="0" borderId="0" xfId="2" quotePrefix="1" applyNumberFormat="1" applyFont="1" applyAlignment="1">
      <alignment horizontal="center"/>
    </xf>
  </cellXfs>
  <cellStyles count="5">
    <cellStyle name="Normal" xfId="0" builtinId="0"/>
    <cellStyle name="Normal 2" xfId="3" xr:uid="{00000000-0005-0000-0000-000001000000}"/>
    <cellStyle name="Normal_F94RR3" xfId="1" xr:uid="{00000000-0005-0000-0000-000002000000}"/>
    <cellStyle name="Normal_Sheet1" xfId="2" xr:uid="{00000000-0005-0000-0000-000003000000}"/>
    <cellStyle name="Percent" xfId="4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57150</xdr:rowOff>
    </xdr:from>
    <xdr:to>
      <xdr:col>7</xdr:col>
      <xdr:colOff>403797</xdr:colOff>
      <xdr:row>11</xdr:row>
      <xdr:rowOff>152402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0050" y="219075"/>
          <a:ext cx="4871022" cy="1714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zoomScaleNormal="100" workbookViewId="0">
      <selection activeCell="A16" sqref="A16:H16"/>
    </sheetView>
  </sheetViews>
  <sheetFormatPr defaultColWidth="8.88671875" defaultRowHeight="12.75" x14ac:dyDescent="0.2"/>
  <cols>
    <col min="1" max="1" width="8.88671875" style="3"/>
    <col min="2" max="2" width="3.44140625" style="3" customWidth="1"/>
    <col min="3" max="3" width="8.21875" style="3" customWidth="1"/>
    <col min="4" max="4" width="9.5546875" style="3" bestFit="1" customWidth="1"/>
    <col min="5" max="16384" width="8.88671875" style="3"/>
  </cols>
  <sheetData>
    <row r="1" spans="1:9" x14ac:dyDescent="0.2">
      <c r="E1" s="20"/>
    </row>
    <row r="2" spans="1:9" x14ac:dyDescent="0.2">
      <c r="A2" s="20"/>
      <c r="B2" s="20"/>
      <c r="C2" s="20"/>
      <c r="D2" s="20"/>
      <c r="E2" s="20"/>
      <c r="F2" s="20"/>
      <c r="G2" s="20"/>
      <c r="H2" s="20"/>
      <c r="I2" s="20"/>
    </row>
    <row r="3" spans="1:9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9" x14ac:dyDescent="0.2">
      <c r="A4" s="20"/>
      <c r="B4" s="20"/>
      <c r="C4" s="20"/>
      <c r="D4" s="20"/>
      <c r="E4" s="20"/>
      <c r="F4" s="20"/>
      <c r="G4" s="20"/>
      <c r="H4" s="20"/>
      <c r="I4" s="20"/>
    </row>
    <row r="5" spans="1:9" x14ac:dyDescent="0.2">
      <c r="A5" s="20"/>
      <c r="B5" s="20"/>
      <c r="C5" s="20"/>
      <c r="D5" s="20"/>
      <c r="E5" s="20"/>
      <c r="F5" s="20"/>
      <c r="G5" s="20"/>
      <c r="H5" s="20"/>
      <c r="I5" s="20"/>
    </row>
    <row r="6" spans="1:9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9" x14ac:dyDescent="0.2">
      <c r="A7" s="20"/>
      <c r="B7" s="20"/>
      <c r="C7" s="20"/>
      <c r="D7" s="20"/>
      <c r="E7" s="20"/>
      <c r="F7" s="20"/>
      <c r="G7" s="20"/>
      <c r="H7" s="20"/>
      <c r="I7" s="20"/>
    </row>
    <row r="8" spans="1:9" x14ac:dyDescent="0.2">
      <c r="A8" s="20"/>
      <c r="B8" s="20"/>
      <c r="C8" s="20"/>
      <c r="D8" s="20"/>
      <c r="E8" s="20"/>
      <c r="F8" s="20"/>
      <c r="G8" s="20"/>
      <c r="H8" s="20"/>
      <c r="I8" s="20"/>
    </row>
    <row r="9" spans="1:9" x14ac:dyDescent="0.2">
      <c r="A9" s="20"/>
      <c r="B9" s="20"/>
      <c r="C9" s="20"/>
      <c r="D9" s="20"/>
      <c r="E9" s="20"/>
      <c r="F9" s="20"/>
      <c r="G9" s="20"/>
      <c r="H9" s="20"/>
      <c r="I9" s="20"/>
    </row>
    <row r="10" spans="1:9" x14ac:dyDescent="0.2">
      <c r="A10" s="20"/>
      <c r="B10" s="20"/>
      <c r="C10" s="20"/>
      <c r="D10" s="20"/>
      <c r="E10" s="20"/>
      <c r="F10" s="20"/>
      <c r="G10" s="20"/>
      <c r="H10" s="20"/>
      <c r="I10" s="20"/>
    </row>
    <row r="11" spans="1:9" x14ac:dyDescent="0.2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2">
      <c r="A12" s="20"/>
      <c r="B12" s="20"/>
      <c r="C12" s="20"/>
      <c r="D12" s="20"/>
      <c r="E12" s="20"/>
      <c r="F12" s="20"/>
      <c r="G12" s="20"/>
      <c r="H12" s="20"/>
      <c r="I12" s="20"/>
    </row>
    <row r="13" spans="1:9" x14ac:dyDescent="0.2">
      <c r="A13" s="20"/>
      <c r="B13" s="20"/>
      <c r="C13" s="20"/>
      <c r="D13" s="20"/>
      <c r="E13" s="20"/>
      <c r="F13" s="20"/>
      <c r="G13" s="20"/>
      <c r="H13" s="20"/>
      <c r="I13" s="20"/>
    </row>
    <row r="14" spans="1:9" x14ac:dyDescent="0.2">
      <c r="A14" s="20"/>
      <c r="B14" s="20"/>
      <c r="C14" s="20"/>
      <c r="D14" s="20"/>
      <c r="E14" s="20"/>
      <c r="F14" s="20"/>
      <c r="G14" s="20"/>
      <c r="H14" s="20"/>
      <c r="I14" s="20"/>
    </row>
    <row r="15" spans="1:9" ht="33" x14ac:dyDescent="0.45">
      <c r="A15" s="75"/>
      <c r="B15" s="75"/>
      <c r="C15" s="75"/>
      <c r="D15" s="75"/>
      <c r="E15" s="75"/>
      <c r="F15" s="75"/>
      <c r="G15" s="75"/>
      <c r="H15" s="75"/>
      <c r="I15" s="20"/>
    </row>
    <row r="16" spans="1:9" ht="33" x14ac:dyDescent="0.45">
      <c r="A16" s="74" t="s">
        <v>0</v>
      </c>
      <c r="B16" s="74"/>
      <c r="C16" s="74"/>
      <c r="D16" s="74"/>
      <c r="E16" s="74"/>
      <c r="F16" s="74"/>
      <c r="G16" s="74"/>
      <c r="H16" s="74"/>
      <c r="I16" s="20"/>
    </row>
    <row r="17" spans="1:9" ht="33" x14ac:dyDescent="0.45">
      <c r="A17" s="74" t="s">
        <v>1</v>
      </c>
      <c r="B17" s="74"/>
      <c r="C17" s="74"/>
      <c r="D17" s="74"/>
      <c r="E17" s="74"/>
      <c r="F17" s="74"/>
      <c r="G17" s="74"/>
      <c r="H17" s="74"/>
      <c r="I17" s="20"/>
    </row>
    <row r="18" spans="1:9" ht="18.75" customHeight="1" x14ac:dyDescent="0.2">
      <c r="I18" s="20"/>
    </row>
    <row r="19" spans="1:9" ht="20.25" x14ac:dyDescent="0.3">
      <c r="A19" s="76" t="s">
        <v>2</v>
      </c>
      <c r="B19" s="77"/>
      <c r="C19" s="77"/>
      <c r="D19" s="77"/>
      <c r="E19" s="77"/>
      <c r="F19" s="77"/>
      <c r="G19" s="77"/>
      <c r="H19" s="77"/>
      <c r="I19" s="20"/>
    </row>
    <row r="20" spans="1:9" ht="18.75" x14ac:dyDescent="0.3">
      <c r="A20" s="21"/>
      <c r="B20" s="21"/>
      <c r="C20" s="21"/>
      <c r="D20" s="21"/>
      <c r="E20" s="21"/>
      <c r="F20" s="21"/>
      <c r="G20" s="20"/>
      <c r="H20" s="20"/>
      <c r="I20" s="20"/>
    </row>
    <row r="21" spans="1:9" ht="18.75" x14ac:dyDescent="0.3">
      <c r="A21" s="21"/>
      <c r="B21" s="21"/>
      <c r="C21" s="21"/>
      <c r="D21" s="21"/>
      <c r="E21" s="21"/>
      <c r="F21" s="21"/>
      <c r="G21" s="20"/>
      <c r="H21" s="20"/>
      <c r="I21" s="20"/>
    </row>
    <row r="22" spans="1:9" ht="18.75" x14ac:dyDescent="0.3">
      <c r="A22" s="21"/>
      <c r="B22" s="21"/>
      <c r="C22" s="21"/>
      <c r="D22" s="21"/>
      <c r="E22" s="21"/>
      <c r="F22" s="21"/>
      <c r="G22" s="20"/>
      <c r="H22" s="20"/>
      <c r="I22" s="20"/>
    </row>
    <row r="23" spans="1:9" ht="18.75" x14ac:dyDescent="0.3">
      <c r="A23" s="21"/>
      <c r="B23" s="21"/>
      <c r="C23" s="21"/>
      <c r="D23" s="21"/>
      <c r="E23" s="21"/>
      <c r="F23" s="21"/>
      <c r="G23" s="20"/>
      <c r="H23" s="20"/>
      <c r="I23" s="20"/>
    </row>
    <row r="24" spans="1:9" ht="18.75" x14ac:dyDescent="0.3">
      <c r="A24" s="21"/>
      <c r="B24" s="21"/>
      <c r="C24" s="21"/>
      <c r="D24" s="21"/>
      <c r="E24" s="21"/>
      <c r="F24" s="21"/>
      <c r="G24" s="20"/>
      <c r="H24" s="20"/>
      <c r="I24" s="20"/>
    </row>
    <row r="25" spans="1:9" ht="18.75" x14ac:dyDescent="0.3">
      <c r="A25" s="21"/>
      <c r="B25" s="21"/>
      <c r="C25" s="21"/>
      <c r="D25" s="21"/>
      <c r="E25" s="21"/>
      <c r="F25" s="21"/>
      <c r="G25" s="20"/>
      <c r="H25" s="20"/>
      <c r="I25" s="20"/>
    </row>
    <row r="26" spans="1:9" ht="18.75" x14ac:dyDescent="0.3">
      <c r="A26" s="21"/>
      <c r="B26" s="21"/>
      <c r="C26" s="21"/>
      <c r="D26" s="21"/>
      <c r="E26" s="21"/>
      <c r="F26" s="21"/>
      <c r="G26" s="20"/>
      <c r="H26" s="20"/>
      <c r="I26" s="20"/>
    </row>
    <row r="27" spans="1:9" ht="18.75" x14ac:dyDescent="0.3">
      <c r="A27" s="21"/>
      <c r="B27" s="21"/>
      <c r="C27" s="21" t="s">
        <v>3</v>
      </c>
      <c r="D27" s="21" t="s">
        <v>4</v>
      </c>
      <c r="E27" s="21"/>
      <c r="F27" s="21"/>
      <c r="G27" s="20"/>
      <c r="H27" s="20"/>
      <c r="I27" s="20"/>
    </row>
    <row r="28" spans="1:9" ht="18.75" x14ac:dyDescent="0.3">
      <c r="A28" s="21"/>
      <c r="B28" s="21"/>
      <c r="C28" s="21" t="s">
        <v>5</v>
      </c>
      <c r="D28" s="21" t="s">
        <v>6</v>
      </c>
      <c r="E28" s="21"/>
      <c r="F28" s="21"/>
      <c r="G28" s="20"/>
      <c r="H28" s="20"/>
      <c r="I28" s="20"/>
    </row>
    <row r="29" spans="1:9" ht="18.75" x14ac:dyDescent="0.3">
      <c r="A29" s="21"/>
      <c r="B29" s="21"/>
      <c r="C29" s="21"/>
      <c r="D29" s="21" t="s">
        <v>7</v>
      </c>
      <c r="E29" s="21"/>
      <c r="F29" s="21"/>
      <c r="G29" s="20"/>
      <c r="H29" s="20"/>
      <c r="I29" s="20"/>
    </row>
    <row r="30" spans="1:9" ht="18.75" x14ac:dyDescent="0.3">
      <c r="A30" s="21"/>
      <c r="B30" s="21"/>
      <c r="C30" s="21" t="s">
        <v>8</v>
      </c>
      <c r="D30" s="21" t="s">
        <v>9</v>
      </c>
      <c r="E30" s="21"/>
      <c r="F30" s="21"/>
      <c r="G30" s="20"/>
      <c r="H30" s="20"/>
      <c r="I30" s="20"/>
    </row>
    <row r="31" spans="1:9" ht="18.75" x14ac:dyDescent="0.3">
      <c r="A31" s="15"/>
      <c r="B31" s="15"/>
      <c r="C31" s="21"/>
      <c r="D31" s="21"/>
      <c r="E31" s="15"/>
      <c r="F31" s="15"/>
    </row>
    <row r="32" spans="1:9" ht="18.75" x14ac:dyDescent="0.3">
      <c r="A32" s="15"/>
      <c r="B32" s="15"/>
      <c r="C32" s="15"/>
      <c r="E32" s="15"/>
      <c r="F32" s="15"/>
    </row>
    <row r="33" spans="1:6" ht="18.75" x14ac:dyDescent="0.3">
      <c r="A33" s="15"/>
      <c r="B33" s="15"/>
      <c r="C33" s="15"/>
      <c r="D33" s="15"/>
      <c r="E33" s="15"/>
      <c r="F33" s="15"/>
    </row>
  </sheetData>
  <customSheetViews>
    <customSheetView guid="{0782D04A-F9DD-462B-84E5-7F9CBB74479B}">
      <selection activeCell="A19" sqref="A19:H19"/>
      <pageMargins left="0" right="0" top="0" bottom="0" header="0" footer="0"/>
      <printOptions horizontalCentered="1"/>
      <pageSetup orientation="portrait" horizontalDpi="4294967292" r:id="rId1"/>
      <headerFooter alignWithMargins="0"/>
    </customSheetView>
  </customSheetViews>
  <mergeCells count="4">
    <mergeCell ref="A16:H16"/>
    <mergeCell ref="A17:H17"/>
    <mergeCell ref="A15:H15"/>
    <mergeCell ref="A19:H19"/>
  </mergeCells>
  <phoneticPr fontId="0" type="noConversion"/>
  <printOptions horizontalCentered="1"/>
  <pageMargins left="0.75" right="0.7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/>
  <dimension ref="A1:L35"/>
  <sheetViews>
    <sheetView showGridLines="0" view="pageLayout" zoomScale="85" zoomScaleNormal="100" zoomScalePageLayoutView="85" workbookViewId="0">
      <selection activeCell="A4" sqref="A4"/>
    </sheetView>
  </sheetViews>
  <sheetFormatPr defaultColWidth="9.6640625" defaultRowHeight="15.75" x14ac:dyDescent="0.25"/>
  <cols>
    <col min="1" max="1" width="41.88671875" bestFit="1" customWidth="1"/>
    <col min="2" max="2" width="6.6640625" customWidth="1"/>
    <col min="3" max="3" width="7.6640625" customWidth="1"/>
    <col min="4" max="4" width="6.5546875" customWidth="1"/>
    <col min="5" max="5" width="3" customWidth="1"/>
    <col min="6" max="6" width="7.5546875" customWidth="1"/>
    <col min="7" max="7" width="8" customWidth="1"/>
    <col min="8" max="8" width="6.88671875" customWidth="1"/>
    <col min="9" max="9" width="3.109375" customWidth="1"/>
    <col min="10" max="11" width="7.5546875" customWidth="1"/>
    <col min="12" max="12" width="9.88671875" customWidth="1"/>
    <col min="13" max="13" width="12.6640625" customWidth="1"/>
  </cols>
  <sheetData>
    <row r="1" spans="1:12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4"/>
      <c r="B2" s="16"/>
      <c r="C2" s="17" t="s">
        <v>10</v>
      </c>
      <c r="D2" s="16"/>
      <c r="E2" s="4"/>
      <c r="F2" s="16"/>
      <c r="G2" s="17" t="s">
        <v>11</v>
      </c>
      <c r="H2" s="16"/>
      <c r="I2" s="4"/>
      <c r="J2" s="16"/>
      <c r="K2" s="17" t="s">
        <v>12</v>
      </c>
      <c r="L2" s="16"/>
    </row>
    <row r="3" spans="1:12" x14ac:dyDescent="0.25">
      <c r="A3" s="68"/>
      <c r="B3" s="9" t="s">
        <v>13</v>
      </c>
      <c r="C3" s="9" t="s">
        <v>14</v>
      </c>
      <c r="D3" s="4"/>
      <c r="E3" s="4"/>
      <c r="F3" s="9" t="s">
        <v>13</v>
      </c>
      <c r="G3" s="9" t="s">
        <v>14</v>
      </c>
      <c r="H3" s="4"/>
      <c r="I3" s="4"/>
      <c r="J3" s="9" t="s">
        <v>13</v>
      </c>
      <c r="K3" s="9" t="s">
        <v>14</v>
      </c>
      <c r="L3" s="9" t="s">
        <v>15</v>
      </c>
    </row>
    <row r="4" spans="1:12" x14ac:dyDescent="0.25">
      <c r="A4" s="4" t="s">
        <v>16</v>
      </c>
      <c r="B4" s="10" t="s">
        <v>17</v>
      </c>
      <c r="C4" s="10" t="s">
        <v>17</v>
      </c>
      <c r="D4" s="10" t="s">
        <v>12</v>
      </c>
      <c r="E4" s="4"/>
      <c r="F4" s="10" t="s">
        <v>17</v>
      </c>
      <c r="G4" s="10" t="s">
        <v>17</v>
      </c>
      <c r="H4" s="10" t="s">
        <v>12</v>
      </c>
      <c r="I4" s="4"/>
      <c r="J4" s="10" t="s">
        <v>17</v>
      </c>
      <c r="K4" s="10" t="s">
        <v>17</v>
      </c>
      <c r="L4" s="10" t="s">
        <v>12</v>
      </c>
    </row>
    <row r="5" spans="1:12" x14ac:dyDescent="0.25">
      <c r="A5" s="5" t="s">
        <v>18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6" t="s">
        <v>19</v>
      </c>
      <c r="B6" s="4">
        <v>0</v>
      </c>
      <c r="C6" s="4">
        <v>556</v>
      </c>
      <c r="D6" s="4">
        <f>B6+C6</f>
        <v>556</v>
      </c>
      <c r="E6" s="4"/>
      <c r="F6" s="4">
        <v>0</v>
      </c>
      <c r="G6" s="4">
        <v>881</v>
      </c>
      <c r="H6" s="4">
        <f>F6+G6</f>
        <v>881</v>
      </c>
      <c r="I6" s="4"/>
      <c r="J6" s="4">
        <f>B6+F6</f>
        <v>0</v>
      </c>
      <c r="K6" s="4">
        <f>C6+G6</f>
        <v>1437</v>
      </c>
      <c r="L6" s="4">
        <f>J6+K6</f>
        <v>1437</v>
      </c>
    </row>
    <row r="7" spans="1:12" x14ac:dyDescent="0.25">
      <c r="A7" s="6" t="s">
        <v>20</v>
      </c>
      <c r="B7" s="12">
        <v>0</v>
      </c>
      <c r="C7" s="12">
        <v>66</v>
      </c>
      <c r="D7" s="12">
        <f>B7+C7</f>
        <v>66</v>
      </c>
      <c r="E7" s="12"/>
      <c r="F7" s="12">
        <v>0</v>
      </c>
      <c r="G7" s="12">
        <v>39</v>
      </c>
      <c r="H7" s="12">
        <f>F7+G7</f>
        <v>39</v>
      </c>
      <c r="I7" s="4"/>
      <c r="J7" s="12">
        <f>B7+F7</f>
        <v>0</v>
      </c>
      <c r="K7" s="12">
        <f>C7+G7</f>
        <v>105</v>
      </c>
      <c r="L7" s="12">
        <f>J7+K7</f>
        <v>105</v>
      </c>
    </row>
    <row r="8" spans="1:12" x14ac:dyDescent="0.25">
      <c r="A8" s="6" t="s">
        <v>21</v>
      </c>
      <c r="B8" s="4">
        <f>B6+B7</f>
        <v>0</v>
      </c>
      <c r="C8" s="4">
        <f>C6+C7</f>
        <v>622</v>
      </c>
      <c r="D8" s="4">
        <f>D6+D7</f>
        <v>622</v>
      </c>
      <c r="E8" s="4"/>
      <c r="F8" s="4">
        <f>F6+F7</f>
        <v>0</v>
      </c>
      <c r="G8" s="4">
        <f>G6+G7</f>
        <v>920</v>
      </c>
      <c r="H8" s="4">
        <f>H6+H7</f>
        <v>920</v>
      </c>
      <c r="I8" s="6" t="s">
        <v>22</v>
      </c>
      <c r="J8" s="4">
        <f>J6+J7</f>
        <v>0</v>
      </c>
      <c r="K8" s="4">
        <f>K6+K7</f>
        <v>1542</v>
      </c>
      <c r="L8" s="4">
        <f>SUM(L6:L7)</f>
        <v>1542</v>
      </c>
    </row>
    <row r="9" spans="1:12" ht="13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6" t="s">
        <v>23</v>
      </c>
      <c r="B10" s="4">
        <v>1</v>
      </c>
      <c r="C10" s="4">
        <v>511</v>
      </c>
      <c r="D10" s="4">
        <f>B10+C10</f>
        <v>512</v>
      </c>
      <c r="E10" s="4"/>
      <c r="F10" s="4">
        <v>0</v>
      </c>
      <c r="G10" s="4">
        <v>677</v>
      </c>
      <c r="H10" s="4">
        <f>F10+G10</f>
        <v>677</v>
      </c>
      <c r="I10" s="4"/>
      <c r="J10" s="4">
        <f t="shared" ref="J10:K12" si="0">B10+F10</f>
        <v>1</v>
      </c>
      <c r="K10" s="4">
        <f t="shared" si="0"/>
        <v>1188</v>
      </c>
      <c r="L10" s="4">
        <f>J10+K10</f>
        <v>1189</v>
      </c>
    </row>
    <row r="11" spans="1:12" x14ac:dyDescent="0.25">
      <c r="A11" s="6" t="s">
        <v>24</v>
      </c>
      <c r="B11" s="4">
        <v>3</v>
      </c>
      <c r="C11" s="4">
        <v>576</v>
      </c>
      <c r="D11" s="4">
        <f>B11+C11</f>
        <v>579</v>
      </c>
      <c r="E11" s="4"/>
      <c r="F11" s="4">
        <v>2</v>
      </c>
      <c r="G11" s="4">
        <v>845</v>
      </c>
      <c r="H11" s="4">
        <f>F11+G11</f>
        <v>847</v>
      </c>
      <c r="I11" s="4"/>
      <c r="J11" s="4">
        <f t="shared" si="0"/>
        <v>5</v>
      </c>
      <c r="K11" s="4">
        <f t="shared" si="0"/>
        <v>1421</v>
      </c>
      <c r="L11" s="4">
        <f>J11+K11</f>
        <v>1426</v>
      </c>
    </row>
    <row r="12" spans="1:12" x14ac:dyDescent="0.25">
      <c r="A12" s="6" t="s">
        <v>25</v>
      </c>
      <c r="B12" s="4">
        <v>49</v>
      </c>
      <c r="C12" s="4">
        <v>620</v>
      </c>
      <c r="D12" s="4">
        <f>B12+C12</f>
        <v>669</v>
      </c>
      <c r="E12" s="4"/>
      <c r="F12" s="4">
        <v>40</v>
      </c>
      <c r="G12" s="4">
        <v>962</v>
      </c>
      <c r="H12" s="4">
        <f>F12+G12</f>
        <v>1002</v>
      </c>
      <c r="I12" s="4"/>
      <c r="J12" s="4">
        <f t="shared" si="0"/>
        <v>89</v>
      </c>
      <c r="K12" s="4">
        <f t="shared" si="0"/>
        <v>1582</v>
      </c>
      <c r="L12" s="4">
        <f>J12+K12</f>
        <v>1671</v>
      </c>
    </row>
    <row r="13" spans="1:12" x14ac:dyDescent="0.25">
      <c r="A13" s="6" t="s">
        <v>26</v>
      </c>
      <c r="B13" s="4">
        <v>24</v>
      </c>
      <c r="C13" s="4">
        <v>36</v>
      </c>
      <c r="D13" s="4">
        <f>B13+C13</f>
        <v>60</v>
      </c>
      <c r="E13" s="4"/>
      <c r="F13" s="4">
        <v>23</v>
      </c>
      <c r="G13" s="4">
        <v>25</v>
      </c>
      <c r="H13" s="4">
        <f>F13+G13</f>
        <v>48</v>
      </c>
      <c r="I13" s="4"/>
      <c r="J13" s="4">
        <f>F13+B13</f>
        <v>47</v>
      </c>
      <c r="K13" s="4">
        <f>C13+G13</f>
        <v>61</v>
      </c>
      <c r="L13" s="4">
        <f>J13+K13</f>
        <v>108</v>
      </c>
    </row>
    <row r="14" spans="1:12" x14ac:dyDescent="0.25">
      <c r="A14" s="70" t="s">
        <v>27</v>
      </c>
      <c r="B14" s="58">
        <v>0</v>
      </c>
      <c r="C14" s="58">
        <v>11</v>
      </c>
      <c r="D14" s="58">
        <f>B14+C14</f>
        <v>11</v>
      </c>
      <c r="E14" s="12"/>
      <c r="F14" s="58">
        <v>0</v>
      </c>
      <c r="G14" s="58">
        <v>40</v>
      </c>
      <c r="H14" s="58">
        <f>F14+G14</f>
        <v>40</v>
      </c>
      <c r="I14" s="4"/>
      <c r="J14" s="58">
        <f>F14+B14</f>
        <v>0</v>
      </c>
      <c r="K14" s="58">
        <f>C14+G14</f>
        <v>51</v>
      </c>
      <c r="L14" s="58">
        <f>J14+K14</f>
        <v>51</v>
      </c>
    </row>
    <row r="15" spans="1:12" x14ac:dyDescent="0.25">
      <c r="A15" s="7" t="s">
        <v>28</v>
      </c>
      <c r="B15" s="8">
        <f>SUM(B8:B14)</f>
        <v>77</v>
      </c>
      <c r="C15" s="8">
        <f>SUM(C8:C14)</f>
        <v>2376</v>
      </c>
      <c r="D15" s="8">
        <f>SUM(D8:D14)</f>
        <v>2453</v>
      </c>
      <c r="E15" s="8"/>
      <c r="F15" s="8">
        <f>SUM(F8:F14)</f>
        <v>65</v>
      </c>
      <c r="G15" s="8">
        <f>SUM(G8:G14)</f>
        <v>3469</v>
      </c>
      <c r="H15" s="8">
        <f>SUM(H8:H14)</f>
        <v>3534</v>
      </c>
      <c r="I15" s="7" t="s">
        <v>22</v>
      </c>
      <c r="J15" s="8">
        <f>SUM(J8:J14)</f>
        <v>142</v>
      </c>
      <c r="K15" s="8">
        <f>SUM(K8:K14)</f>
        <v>5845</v>
      </c>
      <c r="L15" s="8">
        <f>SUM(L8:L14)</f>
        <v>5987</v>
      </c>
    </row>
    <row r="16" spans="1:12" ht="12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12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5" t="s">
        <v>29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6" t="s">
        <v>30</v>
      </c>
      <c r="B19" s="4">
        <v>0</v>
      </c>
      <c r="C19" s="4">
        <v>36</v>
      </c>
      <c r="D19" s="4">
        <f>B19+C19</f>
        <v>36</v>
      </c>
      <c r="F19" s="4">
        <v>0</v>
      </c>
      <c r="G19" s="4">
        <v>105</v>
      </c>
      <c r="H19" s="4">
        <f>F19+G19</f>
        <v>105</v>
      </c>
      <c r="J19" s="4">
        <f t="shared" ref="J19:K19" si="1">B19+F19</f>
        <v>0</v>
      </c>
      <c r="K19" s="4">
        <f t="shared" si="1"/>
        <v>141</v>
      </c>
      <c r="L19" s="4">
        <f t="shared" ref="L19:L29" si="2">K19+J19</f>
        <v>141</v>
      </c>
    </row>
    <row r="20" spans="1:12" x14ac:dyDescent="0.25">
      <c r="A20" s="19" t="s">
        <v>31</v>
      </c>
      <c r="B20" s="19">
        <v>0</v>
      </c>
      <c r="C20" s="19">
        <v>0</v>
      </c>
      <c r="D20" s="19">
        <f>B20+C20</f>
        <v>0</v>
      </c>
      <c r="E20" s="19"/>
      <c r="F20" s="19">
        <v>0</v>
      </c>
      <c r="G20" s="19">
        <v>0</v>
      </c>
      <c r="H20" s="19">
        <f>F20+G20</f>
        <v>0</v>
      </c>
      <c r="I20" s="19"/>
      <c r="J20" s="19">
        <v>0</v>
      </c>
      <c r="K20" s="19">
        <v>0</v>
      </c>
      <c r="L20" s="19">
        <f t="shared" si="2"/>
        <v>0</v>
      </c>
    </row>
    <row r="21" spans="1:12" x14ac:dyDescent="0.25">
      <c r="A21" s="6" t="s">
        <v>32</v>
      </c>
      <c r="B21" s="4">
        <v>0</v>
      </c>
      <c r="C21" s="4">
        <v>7</v>
      </c>
      <c r="D21" s="4">
        <f>B21+C21</f>
        <v>7</v>
      </c>
      <c r="E21" s="12"/>
      <c r="F21" s="4">
        <v>0</v>
      </c>
      <c r="G21" s="4">
        <v>3</v>
      </c>
      <c r="H21" s="4">
        <f>F21+G21</f>
        <v>3</v>
      </c>
      <c r="I21" s="12"/>
      <c r="J21" s="4">
        <f>B21+F21</f>
        <v>0</v>
      </c>
      <c r="K21" s="4">
        <f>C21+G21</f>
        <v>10</v>
      </c>
      <c r="L21" s="4">
        <f t="shared" si="2"/>
        <v>10</v>
      </c>
    </row>
    <row r="22" spans="1:12" x14ac:dyDescent="0.25">
      <c r="A22" s="6" t="s">
        <v>33</v>
      </c>
      <c r="B22" s="4">
        <v>34</v>
      </c>
      <c r="C22" s="4">
        <v>194</v>
      </c>
      <c r="D22" s="4">
        <f t="shared" ref="D22:D29" si="3">B22+C22</f>
        <v>228</v>
      </c>
      <c r="E22" s="4"/>
      <c r="F22" s="4">
        <v>84</v>
      </c>
      <c r="G22" s="4">
        <v>300</v>
      </c>
      <c r="H22" s="4">
        <f t="shared" ref="H22:H29" si="4">F22+G22</f>
        <v>384</v>
      </c>
      <c r="I22" s="4"/>
      <c r="J22" s="4">
        <f>B22+F22+J23</f>
        <v>118</v>
      </c>
      <c r="K22" s="4">
        <f>C22+G22+K23</f>
        <v>501</v>
      </c>
      <c r="L22" s="4">
        <f t="shared" si="2"/>
        <v>619</v>
      </c>
    </row>
    <row r="23" spans="1:12" x14ac:dyDescent="0.25">
      <c r="A23" s="36" t="s">
        <v>34</v>
      </c>
      <c r="B23" s="4">
        <v>0</v>
      </c>
      <c r="C23" s="4">
        <v>3</v>
      </c>
      <c r="D23" s="4">
        <f t="shared" si="3"/>
        <v>3</v>
      </c>
      <c r="E23" s="4"/>
      <c r="F23" s="4">
        <v>0</v>
      </c>
      <c r="G23" s="4">
        <v>4</v>
      </c>
      <c r="H23" s="4">
        <f t="shared" si="4"/>
        <v>4</v>
      </c>
      <c r="I23" s="4"/>
      <c r="J23" s="4">
        <f t="shared" ref="J23:K23" si="5">B23+F23</f>
        <v>0</v>
      </c>
      <c r="K23" s="4">
        <f t="shared" si="5"/>
        <v>7</v>
      </c>
      <c r="L23" s="4">
        <f t="shared" si="2"/>
        <v>7</v>
      </c>
    </row>
    <row r="24" spans="1:12" x14ac:dyDescent="0.25">
      <c r="A24" s="6" t="s">
        <v>35</v>
      </c>
      <c r="B24" s="4">
        <v>0</v>
      </c>
      <c r="C24" s="4">
        <v>3</v>
      </c>
      <c r="D24" s="4">
        <f t="shared" si="3"/>
        <v>3</v>
      </c>
      <c r="E24" s="4"/>
      <c r="F24" s="4">
        <v>1</v>
      </c>
      <c r="G24" s="4">
        <v>14</v>
      </c>
      <c r="H24" s="4">
        <f t="shared" si="4"/>
        <v>15</v>
      </c>
      <c r="I24" s="4"/>
      <c r="J24" s="4">
        <f>B24+F24+J23</f>
        <v>1</v>
      </c>
      <c r="K24" s="4">
        <f>C24+G24</f>
        <v>17</v>
      </c>
      <c r="L24" s="4">
        <f t="shared" si="2"/>
        <v>18</v>
      </c>
    </row>
    <row r="25" spans="1:12" x14ac:dyDescent="0.25">
      <c r="A25" s="6" t="s">
        <v>36</v>
      </c>
      <c r="B25" s="4">
        <v>6</v>
      </c>
      <c r="C25" s="4">
        <v>4</v>
      </c>
      <c r="D25" s="4">
        <f t="shared" si="3"/>
        <v>10</v>
      </c>
      <c r="E25" s="4"/>
      <c r="F25" s="4">
        <v>10</v>
      </c>
      <c r="G25" s="4">
        <v>1</v>
      </c>
      <c r="H25" s="4">
        <f t="shared" si="4"/>
        <v>11</v>
      </c>
      <c r="I25" s="4"/>
      <c r="J25" s="4">
        <f>B25+F25+J23</f>
        <v>16</v>
      </c>
      <c r="K25" s="4">
        <f>C25+G25+K23</f>
        <v>12</v>
      </c>
      <c r="L25" s="4">
        <f t="shared" si="2"/>
        <v>28</v>
      </c>
    </row>
    <row r="26" spans="1:12" x14ac:dyDescent="0.25">
      <c r="A26" s="6" t="s">
        <v>37</v>
      </c>
      <c r="B26" s="4">
        <v>2</v>
      </c>
      <c r="C26" s="4">
        <v>0</v>
      </c>
      <c r="D26" s="4">
        <f>B26+C26</f>
        <v>2</v>
      </c>
      <c r="E26" s="4"/>
      <c r="F26" s="4">
        <v>37</v>
      </c>
      <c r="G26" s="4">
        <v>0</v>
      </c>
      <c r="H26" s="4">
        <f>F26+G26</f>
        <v>37</v>
      </c>
      <c r="I26" s="4"/>
      <c r="J26" s="4">
        <f>B26+F26</f>
        <v>39</v>
      </c>
      <c r="K26" s="4">
        <f>C26+G26</f>
        <v>0</v>
      </c>
      <c r="L26" s="4">
        <f t="shared" si="2"/>
        <v>39</v>
      </c>
    </row>
    <row r="27" spans="1:12" x14ac:dyDescent="0.25">
      <c r="A27" s="6" t="s">
        <v>38</v>
      </c>
      <c r="B27" s="4">
        <v>0</v>
      </c>
      <c r="C27" s="4">
        <v>0</v>
      </c>
      <c r="D27" s="4">
        <f t="shared" si="3"/>
        <v>0</v>
      </c>
      <c r="E27" s="4"/>
      <c r="F27" s="4">
        <v>0</v>
      </c>
      <c r="G27" s="4">
        <v>1</v>
      </c>
      <c r="H27" s="4">
        <f t="shared" si="4"/>
        <v>1</v>
      </c>
      <c r="I27" s="4"/>
      <c r="J27" s="4">
        <f t="shared" ref="J27:J28" si="6">B27+F27</f>
        <v>0</v>
      </c>
      <c r="K27" s="4">
        <f t="shared" ref="K27:K28" si="7">C27+G27</f>
        <v>1</v>
      </c>
      <c r="L27" s="4">
        <f t="shared" si="2"/>
        <v>1</v>
      </c>
    </row>
    <row r="28" spans="1:12" x14ac:dyDescent="0.25">
      <c r="A28" s="6" t="s">
        <v>39</v>
      </c>
      <c r="B28" s="4">
        <v>5</v>
      </c>
      <c r="C28" s="4">
        <v>11</v>
      </c>
      <c r="D28" s="4">
        <f t="shared" si="3"/>
        <v>16</v>
      </c>
      <c r="E28" s="4"/>
      <c r="F28" s="4">
        <v>1</v>
      </c>
      <c r="G28" s="4">
        <v>6</v>
      </c>
      <c r="H28" s="4">
        <f t="shared" si="4"/>
        <v>7</v>
      </c>
      <c r="I28" s="4"/>
      <c r="J28" s="4">
        <f t="shared" si="6"/>
        <v>6</v>
      </c>
      <c r="K28" s="4">
        <f t="shared" si="7"/>
        <v>17</v>
      </c>
      <c r="L28" s="4">
        <f t="shared" si="2"/>
        <v>23</v>
      </c>
    </row>
    <row r="29" spans="1:12" x14ac:dyDescent="0.25">
      <c r="A29" s="6" t="s">
        <v>40</v>
      </c>
      <c r="B29" s="4">
        <v>0</v>
      </c>
      <c r="C29" s="4">
        <v>8</v>
      </c>
      <c r="D29" s="4">
        <f t="shared" si="3"/>
        <v>8</v>
      </c>
      <c r="E29" s="12"/>
      <c r="F29" s="4">
        <v>0</v>
      </c>
      <c r="G29" s="4">
        <v>13</v>
      </c>
      <c r="H29" s="4">
        <f t="shared" si="4"/>
        <v>13</v>
      </c>
      <c r="I29" s="12"/>
      <c r="J29" s="4">
        <f>B29+F29</f>
        <v>0</v>
      </c>
      <c r="K29" s="4">
        <f>C29+G29</f>
        <v>21</v>
      </c>
      <c r="L29" s="4">
        <f t="shared" si="2"/>
        <v>21</v>
      </c>
    </row>
    <row r="30" spans="1:12" x14ac:dyDescent="0.25">
      <c r="A30" s="70" t="s">
        <v>41</v>
      </c>
      <c r="B30" s="58">
        <v>0</v>
      </c>
      <c r="C30" s="58">
        <v>12</v>
      </c>
      <c r="D30" s="58">
        <f t="shared" ref="D30" si="8">B30+C30</f>
        <v>12</v>
      </c>
      <c r="E30" s="12"/>
      <c r="F30" s="58">
        <v>0</v>
      </c>
      <c r="G30" s="58">
        <v>94</v>
      </c>
      <c r="H30" s="58">
        <f t="shared" ref="H30" si="9">F30+G30</f>
        <v>94</v>
      </c>
      <c r="I30" s="12"/>
      <c r="J30" s="58">
        <f>B30+F30</f>
        <v>0</v>
      </c>
      <c r="K30" s="58">
        <f>C30+G30</f>
        <v>106</v>
      </c>
      <c r="L30" s="58">
        <f t="shared" ref="L30:L31" si="10">K30+J30</f>
        <v>106</v>
      </c>
    </row>
    <row r="31" spans="1:12" ht="15" customHeight="1" x14ac:dyDescent="0.25">
      <c r="A31" s="7" t="s">
        <v>42</v>
      </c>
      <c r="B31" s="8">
        <f>SUM(B19:B30)</f>
        <v>47</v>
      </c>
      <c r="C31" s="8">
        <f>SUM(C19:C30)</f>
        <v>278</v>
      </c>
      <c r="D31" s="8">
        <f>C31+B31</f>
        <v>325</v>
      </c>
      <c r="E31" s="8"/>
      <c r="F31" s="8">
        <f>SUM(F19:F30)</f>
        <v>133</v>
      </c>
      <c r="G31" s="8">
        <f>SUM(G19:G30)</f>
        <v>541</v>
      </c>
      <c r="H31" s="8">
        <f>G31+F31</f>
        <v>674</v>
      </c>
      <c r="I31" s="7" t="s">
        <v>22</v>
      </c>
      <c r="J31" s="8">
        <f>SUM(J19:J30)-(2*J23)</f>
        <v>180</v>
      </c>
      <c r="K31" s="8">
        <f>SUM(K19:K30)-(2*K23)</f>
        <v>819</v>
      </c>
      <c r="L31" s="8">
        <f t="shared" si="10"/>
        <v>999</v>
      </c>
    </row>
    <row r="33" spans="1:12" x14ac:dyDescent="0.25">
      <c r="A33" s="7" t="s">
        <v>43</v>
      </c>
      <c r="B33" s="8">
        <f>B15+B31</f>
        <v>124</v>
      </c>
      <c r="C33" s="8">
        <f>C15+C31</f>
        <v>2654</v>
      </c>
      <c r="D33" s="8">
        <f>D15+D31</f>
        <v>2778</v>
      </c>
      <c r="E33" s="8"/>
      <c r="F33" s="8">
        <f>F15+F31</f>
        <v>198</v>
      </c>
      <c r="G33" s="8">
        <f>G15+G31</f>
        <v>4010</v>
      </c>
      <c r="H33" s="8">
        <f>H15+H31</f>
        <v>4208</v>
      </c>
      <c r="I33" s="7" t="s">
        <v>22</v>
      </c>
      <c r="J33" s="8">
        <f>J15+J31</f>
        <v>322</v>
      </c>
      <c r="K33" s="8">
        <f>K15+K31</f>
        <v>6664</v>
      </c>
      <c r="L33" s="8">
        <f>L15+L31</f>
        <v>6986</v>
      </c>
    </row>
    <row r="34" spans="1:12" x14ac:dyDescent="0.25">
      <c r="A34" s="19" t="s">
        <v>44</v>
      </c>
    </row>
    <row r="35" spans="1:12" x14ac:dyDescent="0.25">
      <c r="A35" s="19"/>
    </row>
  </sheetData>
  <customSheetViews>
    <customSheetView guid="{0782D04A-F9DD-462B-84E5-7F9CBB74479B}" showGridLines="0">
      <selection activeCell="C12" sqref="C12"/>
      <pageMargins left="0" right="0" top="0" bottom="0" header="0" footer="0"/>
      <printOptions verticalCentered="1"/>
      <pageSetup orientation="landscape" horizontalDpi="4294967292" verticalDpi="1200" r:id="rId1"/>
      <headerFooter alignWithMargins="0">
        <oddHeader xml:space="preserve">&amp;C&amp;"Times New Roman,Bold"PART I
&amp;UENROLLMENT REPORT OF THE REGISTRAR - FALL 2014&amp;"Helv,Bold"
</oddHeader>
      </headerFooter>
    </customSheetView>
  </customSheetViews>
  <phoneticPr fontId="0" type="noConversion"/>
  <printOptions verticalCentered="1" gridLinesSet="0"/>
  <pageMargins left="0.25" right="0.25" top="0.84" bottom="0.67" header="0.32" footer="0.3"/>
  <pageSetup orientation="landscape" horizontalDpi="4294967292" verticalDpi="1200" r:id="rId2"/>
  <headerFooter alignWithMargins="0">
    <oddHeader>&amp;C&amp;"Times New Roman,Bold"PART I
&amp;UENROLLMENT REPORT OF THE REGISTRAR - FALL 2026</oddHeader>
    <oddFooter>&amp;L&amp;"Times New Roman,Regular"* Based on registered credits on September 2, the day after the Drop/Add deadline</oddFooter>
  </headerFooter>
  <ignoredErrors>
    <ignoredError sqref="J22:K22 K2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/>
  <dimension ref="A1:C94"/>
  <sheetViews>
    <sheetView showGridLines="0" view="pageLayout" zoomScale="85" zoomScaleNormal="85" zoomScalePageLayoutView="85" workbookViewId="0"/>
  </sheetViews>
  <sheetFormatPr defaultColWidth="9.6640625" defaultRowHeight="15.75" x14ac:dyDescent="0.25"/>
  <cols>
    <col min="1" max="1" width="25.44140625" style="2" bestFit="1" customWidth="1"/>
    <col min="2" max="2" width="11.44140625" style="2" customWidth="1"/>
    <col min="3" max="3" width="12.5546875" style="2" customWidth="1"/>
    <col min="4" max="4" width="11.6640625" style="2" customWidth="1"/>
    <col min="5" max="5" width="10" style="2" bestFit="1" customWidth="1"/>
    <col min="6" max="16384" width="9.6640625" style="2"/>
  </cols>
  <sheetData>
    <row r="1" spans="1:3" s="54" customFormat="1" ht="14.25" customHeight="1" x14ac:dyDescent="0.2">
      <c r="A1" s="30" t="s">
        <v>45</v>
      </c>
      <c r="B1" s="31" t="s">
        <v>12</v>
      </c>
      <c r="C1" s="31" t="s">
        <v>46</v>
      </c>
    </row>
    <row r="2" spans="1:3" s="54" customFormat="1" ht="14.25" customHeight="1" x14ac:dyDescent="0.25">
      <c r="A2" s="22" t="s">
        <v>47</v>
      </c>
      <c r="B2" s="23">
        <v>965</v>
      </c>
      <c r="C2" s="24">
        <f t="shared" ref="C2:C33" si="0">(B2/_TOT1)*100</f>
        <v>13.81136396164305</v>
      </c>
    </row>
    <row r="3" spans="1:3" s="54" customFormat="1" ht="14.25" customHeight="1" x14ac:dyDescent="0.25">
      <c r="A3" s="22" t="s">
        <v>48</v>
      </c>
      <c r="B3" s="23">
        <v>581</v>
      </c>
      <c r="C3" s="24">
        <f t="shared" si="0"/>
        <v>8.3154429655073709</v>
      </c>
    </row>
    <row r="4" spans="1:3" s="54" customFormat="1" ht="14.25" customHeight="1" x14ac:dyDescent="0.25">
      <c r="A4" s="22" t="s">
        <v>49</v>
      </c>
      <c r="B4" s="23">
        <v>569</v>
      </c>
      <c r="C4" s="24">
        <f t="shared" si="0"/>
        <v>8.1436954343781309</v>
      </c>
    </row>
    <row r="5" spans="1:3" s="54" customFormat="1" ht="14.25" customHeight="1" x14ac:dyDescent="0.25">
      <c r="A5" s="22" t="s">
        <v>50</v>
      </c>
      <c r="B5" s="23">
        <v>406</v>
      </c>
      <c r="C5" s="24">
        <f t="shared" si="0"/>
        <v>5.8107914698726209</v>
      </c>
    </row>
    <row r="6" spans="1:3" s="54" customFormat="1" ht="14.25" customHeight="1" x14ac:dyDescent="0.25">
      <c r="A6" s="22" t="s">
        <v>51</v>
      </c>
      <c r="B6" s="23">
        <v>245</v>
      </c>
      <c r="C6" s="24">
        <f t="shared" si="0"/>
        <v>3.50651209388865</v>
      </c>
    </row>
    <row r="7" spans="1:3" s="54" customFormat="1" ht="14.25" customHeight="1" x14ac:dyDescent="0.25">
      <c r="A7" s="22" t="s">
        <v>52</v>
      </c>
      <c r="B7" s="23">
        <v>205</v>
      </c>
      <c r="C7" s="24">
        <f t="shared" si="0"/>
        <v>2.9340203234578506</v>
      </c>
    </row>
    <row r="8" spans="1:3" s="54" customFormat="1" ht="14.25" customHeight="1" x14ac:dyDescent="0.25">
      <c r="A8" s="22" t="s">
        <v>53</v>
      </c>
      <c r="B8" s="23">
        <v>152</v>
      </c>
      <c r="C8" s="24">
        <f t="shared" si="0"/>
        <v>2.1754687276370399</v>
      </c>
    </row>
    <row r="9" spans="1:3" s="54" customFormat="1" ht="14.25" customHeight="1" x14ac:dyDescent="0.25">
      <c r="A9" s="22" t="s">
        <v>54</v>
      </c>
      <c r="B9" s="23">
        <v>136</v>
      </c>
      <c r="C9" s="24">
        <f t="shared" si="0"/>
        <v>1.9464720194647203</v>
      </c>
    </row>
    <row r="10" spans="1:3" s="54" customFormat="1" ht="14.25" customHeight="1" x14ac:dyDescent="0.25">
      <c r="A10" s="22" t="s">
        <v>55</v>
      </c>
      <c r="B10" s="23">
        <v>116</v>
      </c>
      <c r="C10" s="24">
        <f t="shared" si="0"/>
        <v>1.6602261342493201</v>
      </c>
    </row>
    <row r="11" spans="1:3" s="54" customFormat="1" ht="14.25" customHeight="1" x14ac:dyDescent="0.25">
      <c r="A11" s="22" t="s">
        <v>56</v>
      </c>
      <c r="B11" s="23">
        <v>96</v>
      </c>
      <c r="C11" s="24">
        <f t="shared" si="0"/>
        <v>1.3739802490339201</v>
      </c>
    </row>
    <row r="12" spans="1:3" s="54" customFormat="1" ht="14.25" customHeight="1" x14ac:dyDescent="0.25">
      <c r="A12" s="22" t="s">
        <v>57</v>
      </c>
      <c r="B12" s="23">
        <v>92</v>
      </c>
      <c r="C12" s="24">
        <f t="shared" si="0"/>
        <v>1.3167310719908403</v>
      </c>
    </row>
    <row r="13" spans="1:3" s="54" customFormat="1" ht="14.25" customHeight="1" x14ac:dyDescent="0.25">
      <c r="A13" s="22" t="s">
        <v>58</v>
      </c>
      <c r="B13" s="23">
        <v>64</v>
      </c>
      <c r="C13" s="24">
        <f t="shared" si="0"/>
        <v>0.91598683268928005</v>
      </c>
    </row>
    <row r="14" spans="1:3" s="54" customFormat="1" ht="14.25" customHeight="1" x14ac:dyDescent="0.25">
      <c r="A14" s="22" t="s">
        <v>59</v>
      </c>
      <c r="B14" s="23">
        <v>43</v>
      </c>
      <c r="C14" s="24">
        <f t="shared" si="0"/>
        <v>0.61542865321311002</v>
      </c>
    </row>
    <row r="15" spans="1:3" s="54" customFormat="1" ht="14.25" customHeight="1" x14ac:dyDescent="0.25">
      <c r="A15" s="22" t="s">
        <v>60</v>
      </c>
      <c r="B15" s="23">
        <v>28</v>
      </c>
      <c r="C15" s="24">
        <f t="shared" si="0"/>
        <v>0.40074423930156</v>
      </c>
    </row>
    <row r="16" spans="1:3" s="54" customFormat="1" ht="14.25" customHeight="1" x14ac:dyDescent="0.25">
      <c r="A16" s="22" t="s">
        <v>61</v>
      </c>
      <c r="B16" s="23">
        <v>26</v>
      </c>
      <c r="C16" s="24">
        <f t="shared" si="0"/>
        <v>0.37211965078002002</v>
      </c>
    </row>
    <row r="17" spans="1:3" s="54" customFormat="1" ht="14.25" customHeight="1" x14ac:dyDescent="0.25">
      <c r="A17" s="22" t="s">
        <v>62</v>
      </c>
      <c r="B17" s="23">
        <v>24</v>
      </c>
      <c r="C17" s="24">
        <f t="shared" si="0"/>
        <v>0.34349506225848003</v>
      </c>
    </row>
    <row r="18" spans="1:3" s="54" customFormat="1" ht="14.25" customHeight="1" x14ac:dyDescent="0.25">
      <c r="A18" s="22" t="s">
        <v>63</v>
      </c>
      <c r="B18" s="23">
        <v>23</v>
      </c>
      <c r="C18" s="24">
        <f t="shared" si="0"/>
        <v>0.32918276799771007</v>
      </c>
    </row>
    <row r="19" spans="1:3" s="54" customFormat="1" ht="14.25" customHeight="1" x14ac:dyDescent="0.25">
      <c r="A19" s="22" t="s">
        <v>64</v>
      </c>
      <c r="B19" s="23">
        <v>22</v>
      </c>
      <c r="C19" s="24">
        <f t="shared" si="0"/>
        <v>0.31487047373694005</v>
      </c>
    </row>
    <row r="20" spans="1:3" s="54" customFormat="1" ht="14.25" customHeight="1" x14ac:dyDescent="0.25">
      <c r="A20" s="22" t="s">
        <v>65</v>
      </c>
      <c r="B20" s="23">
        <v>20</v>
      </c>
      <c r="C20" s="24">
        <f t="shared" si="0"/>
        <v>0.28624588521540001</v>
      </c>
    </row>
    <row r="21" spans="1:3" s="54" customFormat="1" ht="14.25" customHeight="1" x14ac:dyDescent="0.25">
      <c r="A21" s="22" t="s">
        <v>66</v>
      </c>
      <c r="B21" s="23">
        <v>9</v>
      </c>
      <c r="C21" s="24">
        <f t="shared" si="0"/>
        <v>0.12881064834693001</v>
      </c>
    </row>
    <row r="22" spans="1:3" s="54" customFormat="1" ht="14.25" customHeight="1" x14ac:dyDescent="0.25">
      <c r="A22" s="22" t="s">
        <v>67</v>
      </c>
      <c r="B22" s="23">
        <v>8</v>
      </c>
      <c r="C22" s="24">
        <f t="shared" si="0"/>
        <v>0.11449835408616001</v>
      </c>
    </row>
    <row r="23" spans="1:3" s="54" customFormat="1" ht="14.25" customHeight="1" x14ac:dyDescent="0.25">
      <c r="A23" s="22" t="s">
        <v>68</v>
      </c>
      <c r="B23" s="23">
        <v>8</v>
      </c>
      <c r="C23" s="24">
        <f t="shared" si="0"/>
        <v>0.11449835408616001</v>
      </c>
    </row>
    <row r="24" spans="1:3" s="54" customFormat="1" ht="14.25" customHeight="1" x14ac:dyDescent="0.25">
      <c r="A24" s="22" t="s">
        <v>69</v>
      </c>
      <c r="B24" s="23">
        <v>6</v>
      </c>
      <c r="C24" s="24">
        <f t="shared" si="0"/>
        <v>8.5873765564620008E-2</v>
      </c>
    </row>
    <row r="25" spans="1:3" s="54" customFormat="1" ht="14.25" customHeight="1" x14ac:dyDescent="0.25">
      <c r="A25" s="22" t="s">
        <v>70</v>
      </c>
      <c r="B25" s="23">
        <v>4</v>
      </c>
      <c r="C25" s="24">
        <f t="shared" si="0"/>
        <v>5.7249177043080003E-2</v>
      </c>
    </row>
    <row r="26" spans="1:3" s="54" customFormat="1" ht="14.25" customHeight="1" x14ac:dyDescent="0.25">
      <c r="A26" s="22" t="s">
        <v>71</v>
      </c>
      <c r="B26" s="23">
        <v>4</v>
      </c>
      <c r="C26" s="24">
        <f t="shared" si="0"/>
        <v>5.7249177043080003E-2</v>
      </c>
    </row>
    <row r="27" spans="1:3" s="54" customFormat="1" ht="14.25" customHeight="1" x14ac:dyDescent="0.25">
      <c r="A27" s="22" t="s">
        <v>72</v>
      </c>
      <c r="B27" s="23">
        <v>4</v>
      </c>
      <c r="C27" s="24">
        <f t="shared" si="0"/>
        <v>5.7249177043080003E-2</v>
      </c>
    </row>
    <row r="28" spans="1:3" s="54" customFormat="1" ht="14.25" customHeight="1" x14ac:dyDescent="0.25">
      <c r="A28" s="22" t="s">
        <v>73</v>
      </c>
      <c r="B28" s="23">
        <v>4</v>
      </c>
      <c r="C28" s="24">
        <f t="shared" si="0"/>
        <v>5.7249177043080003E-2</v>
      </c>
    </row>
    <row r="29" spans="1:3" s="54" customFormat="1" ht="14.25" customHeight="1" x14ac:dyDescent="0.25">
      <c r="A29" s="22" t="s">
        <v>74</v>
      </c>
      <c r="B29" s="23">
        <v>3</v>
      </c>
      <c r="C29" s="24">
        <f t="shared" si="0"/>
        <v>4.2936882782310004E-2</v>
      </c>
    </row>
    <row r="30" spans="1:3" s="54" customFormat="1" ht="14.25" customHeight="1" x14ac:dyDescent="0.25">
      <c r="A30" s="22" t="s">
        <v>75</v>
      </c>
      <c r="B30" s="23">
        <v>3</v>
      </c>
      <c r="C30" s="24">
        <f t="shared" si="0"/>
        <v>4.2936882782310004E-2</v>
      </c>
    </row>
    <row r="31" spans="1:3" s="54" customFormat="1" ht="14.25" customHeight="1" x14ac:dyDescent="0.25">
      <c r="A31" s="22" t="s">
        <v>76</v>
      </c>
      <c r="B31" s="23">
        <v>3</v>
      </c>
      <c r="C31" s="24">
        <f t="shared" si="0"/>
        <v>4.2936882782310004E-2</v>
      </c>
    </row>
    <row r="32" spans="1:3" s="54" customFormat="1" ht="14.25" customHeight="1" x14ac:dyDescent="0.25">
      <c r="A32" s="22" t="s">
        <v>77</v>
      </c>
      <c r="B32" s="23">
        <v>3</v>
      </c>
      <c r="C32" s="24">
        <f t="shared" si="0"/>
        <v>4.2936882782310004E-2</v>
      </c>
    </row>
    <row r="33" spans="1:3" s="54" customFormat="1" ht="14.25" customHeight="1" x14ac:dyDescent="0.25">
      <c r="A33" s="22" t="s">
        <v>78</v>
      </c>
      <c r="B33" s="23">
        <v>2</v>
      </c>
      <c r="C33" s="24">
        <f t="shared" si="0"/>
        <v>2.8624588521540002E-2</v>
      </c>
    </row>
    <row r="34" spans="1:3" s="54" customFormat="1" ht="14.25" customHeight="1" x14ac:dyDescent="0.25">
      <c r="A34" s="22" t="s">
        <v>79</v>
      </c>
      <c r="B34" s="23">
        <v>2</v>
      </c>
      <c r="C34" s="24">
        <f t="shared" ref="C34:C44" si="1">(B34/_TOT1)*100</f>
        <v>2.8624588521540002E-2</v>
      </c>
    </row>
    <row r="35" spans="1:3" s="54" customFormat="1" ht="14.25" customHeight="1" x14ac:dyDescent="0.25">
      <c r="A35" s="22" t="s">
        <v>80</v>
      </c>
      <c r="B35" s="23">
        <v>2</v>
      </c>
      <c r="C35" s="24">
        <f t="shared" si="1"/>
        <v>2.8624588521540002E-2</v>
      </c>
    </row>
    <row r="36" spans="1:3" s="54" customFormat="1" ht="14.25" customHeight="1" x14ac:dyDescent="0.25">
      <c r="A36" s="22" t="s">
        <v>81</v>
      </c>
      <c r="B36" s="23">
        <v>1</v>
      </c>
      <c r="C36" s="24">
        <f t="shared" si="1"/>
        <v>1.4312294260770001E-2</v>
      </c>
    </row>
    <row r="37" spans="1:3" s="54" customFormat="1" ht="14.25" customHeight="1" x14ac:dyDescent="0.25">
      <c r="A37" s="22" t="s">
        <v>82</v>
      </c>
      <c r="B37" s="23">
        <v>1</v>
      </c>
      <c r="C37" s="24">
        <f t="shared" si="1"/>
        <v>1.4312294260770001E-2</v>
      </c>
    </row>
    <row r="38" spans="1:3" s="54" customFormat="1" ht="14.25" customHeight="1" x14ac:dyDescent="0.25">
      <c r="A38" s="22" t="s">
        <v>83</v>
      </c>
      <c r="B38" s="23">
        <v>1</v>
      </c>
      <c r="C38" s="24">
        <f t="shared" si="1"/>
        <v>1.4312294260770001E-2</v>
      </c>
    </row>
    <row r="39" spans="1:3" s="54" customFormat="1" ht="14.25" customHeight="1" x14ac:dyDescent="0.25">
      <c r="A39" s="22" t="s">
        <v>84</v>
      </c>
      <c r="B39" s="23">
        <v>1</v>
      </c>
      <c r="C39" s="24">
        <f t="shared" si="1"/>
        <v>1.4312294260770001E-2</v>
      </c>
    </row>
    <row r="40" spans="1:3" s="54" customFormat="1" ht="14.25" customHeight="1" x14ac:dyDescent="0.25">
      <c r="A40" s="22" t="s">
        <v>85</v>
      </c>
      <c r="B40" s="23">
        <v>1</v>
      </c>
      <c r="C40" s="24">
        <f t="shared" si="1"/>
        <v>1.4312294260770001E-2</v>
      </c>
    </row>
    <row r="41" spans="1:3" s="54" customFormat="1" ht="14.25" customHeight="1" x14ac:dyDescent="0.25">
      <c r="A41" s="22" t="s">
        <v>86</v>
      </c>
      <c r="B41" s="23">
        <v>1</v>
      </c>
      <c r="C41" s="24">
        <f t="shared" si="1"/>
        <v>1.4312294260770001E-2</v>
      </c>
    </row>
    <row r="42" spans="1:3" s="54" customFormat="1" ht="14.25" customHeight="1" x14ac:dyDescent="0.25">
      <c r="A42" s="22" t="s">
        <v>87</v>
      </c>
      <c r="B42" s="23">
        <v>1</v>
      </c>
      <c r="C42" s="24">
        <f t="shared" si="1"/>
        <v>1.4312294260770001E-2</v>
      </c>
    </row>
    <row r="43" spans="1:3" s="54" customFormat="1" ht="14.25" customHeight="1" x14ac:dyDescent="0.25">
      <c r="A43" s="22"/>
      <c r="B43" s="23"/>
      <c r="C43" s="24"/>
    </row>
    <row r="44" spans="1:3" s="54" customFormat="1" ht="14.25" customHeight="1" x14ac:dyDescent="0.25">
      <c r="A44" s="22" t="s">
        <v>88</v>
      </c>
      <c r="B44" s="25">
        <v>3102</v>
      </c>
      <c r="C44" s="26">
        <f t="shared" si="1"/>
        <v>44.396736796908542</v>
      </c>
    </row>
    <row r="45" spans="1:3" s="54" customFormat="1" ht="14.25" customHeight="1" x14ac:dyDescent="0.25">
      <c r="A45" s="22"/>
      <c r="B45" s="53">
        <f>SUM(B2:B44)</f>
        <v>6987</v>
      </c>
      <c r="C45" s="52">
        <f>SUM(B45/ENROLLMENT!L33)*100</f>
        <v>100.01431434297166</v>
      </c>
    </row>
    <row r="46" spans="1:3" s="54" customFormat="1" ht="14.25" customHeight="1" x14ac:dyDescent="0.25">
      <c r="A46" s="27" t="s">
        <v>89</v>
      </c>
    </row>
    <row r="47" spans="1:3" s="54" customFormat="1" ht="14.25" customHeight="1" x14ac:dyDescent="0.25">
      <c r="A47" s="27" t="s">
        <v>90</v>
      </c>
      <c r="B47" s="28"/>
      <c r="C47" s="24"/>
    </row>
    <row r="48" spans="1:3" s="54" customFormat="1" ht="14.25" customHeight="1" x14ac:dyDescent="0.25">
      <c r="A48" s="27"/>
      <c r="B48" s="28"/>
      <c r="C48" s="24"/>
    </row>
    <row r="49" spans="1:3" s="54" customFormat="1" ht="14.25" customHeight="1" x14ac:dyDescent="0.25">
      <c r="A49" s="2"/>
      <c r="B49" s="2"/>
      <c r="C49" s="2"/>
    </row>
    <row r="50" spans="1:3" s="54" customFormat="1" ht="14.25" customHeight="1" x14ac:dyDescent="0.25">
      <c r="A50" s="4"/>
      <c r="B50" s="2"/>
      <c r="C50" s="2"/>
    </row>
    <row r="51" spans="1:3" s="54" customFormat="1" ht="14.25" customHeight="1" x14ac:dyDescent="0.25">
      <c r="A51" s="4"/>
      <c r="B51" s="2"/>
      <c r="C51" s="2"/>
    </row>
    <row r="52" spans="1:3" s="54" customFormat="1" ht="14.25" customHeight="1" x14ac:dyDescent="0.25">
      <c r="A52" s="4"/>
      <c r="B52" s="2"/>
      <c r="C52" s="2"/>
    </row>
    <row r="53" spans="1:3" s="54" customFormat="1" ht="14.25" customHeight="1" x14ac:dyDescent="0.25">
      <c r="A53" s="4"/>
      <c r="B53" s="2"/>
      <c r="C53" s="2"/>
    </row>
    <row r="54" spans="1:3" s="54" customFormat="1" ht="14.25" customHeight="1" x14ac:dyDescent="0.25">
      <c r="A54" s="4"/>
      <c r="B54" s="2"/>
      <c r="C54" s="2"/>
    </row>
    <row r="55" spans="1:3" s="54" customFormat="1" ht="14.25" customHeight="1" x14ac:dyDescent="0.25">
      <c r="A55" s="4"/>
      <c r="B55" s="2"/>
      <c r="C55" s="2"/>
    </row>
    <row r="56" spans="1:3" s="54" customFormat="1" ht="14.25" customHeight="1" x14ac:dyDescent="0.25">
      <c r="A56" s="4"/>
      <c r="B56" s="2"/>
      <c r="C56" s="2"/>
    </row>
    <row r="57" spans="1:3" s="54" customFormat="1" ht="14.25" customHeight="1" x14ac:dyDescent="0.25">
      <c r="A57" s="4"/>
      <c r="B57" s="2"/>
      <c r="C57" s="2"/>
    </row>
    <row r="58" spans="1:3" s="54" customFormat="1" ht="16.7" customHeight="1" x14ac:dyDescent="0.25">
      <c r="A58" s="4"/>
      <c r="B58" s="2"/>
      <c r="C58" s="2"/>
    </row>
    <row r="59" spans="1:3" s="54" customFormat="1" ht="16.7" customHeight="1" x14ac:dyDescent="0.25">
      <c r="A59" s="4"/>
      <c r="B59" s="2"/>
      <c r="C59" s="2"/>
    </row>
    <row r="60" spans="1:3" ht="5.0999999999999996" customHeight="1" x14ac:dyDescent="0.25">
      <c r="A60" s="4"/>
    </row>
    <row r="61" spans="1:3" ht="5.0999999999999996" customHeight="1" x14ac:dyDescent="0.25">
      <c r="A61" s="4"/>
    </row>
    <row r="62" spans="1:3" ht="16.7" customHeight="1" x14ac:dyDescent="0.25">
      <c r="A62" s="4"/>
    </row>
    <row r="63" spans="1:3" ht="16.7" customHeight="1" x14ac:dyDescent="0.25">
      <c r="A63" s="4"/>
    </row>
    <row r="64" spans="1:3" ht="16.7" customHeight="1" x14ac:dyDescent="0.25">
      <c r="A64" s="4"/>
    </row>
    <row r="65" spans="1:1" ht="16.7" customHeight="1" x14ac:dyDescent="0.25">
      <c r="A65" s="4"/>
    </row>
    <row r="66" spans="1:1" ht="16.7" customHeight="1" x14ac:dyDescent="0.25">
      <c r="A66" s="4"/>
    </row>
    <row r="67" spans="1:1" ht="16.7" customHeight="1" x14ac:dyDescent="0.25">
      <c r="A67" s="4"/>
    </row>
    <row r="68" spans="1:1" ht="16.7" customHeight="1" x14ac:dyDescent="0.25">
      <c r="A68" s="4"/>
    </row>
    <row r="69" spans="1:1" ht="16.7" customHeight="1" x14ac:dyDescent="0.25">
      <c r="A69" s="4"/>
    </row>
    <row r="70" spans="1:1" ht="16.7" customHeight="1" x14ac:dyDescent="0.25">
      <c r="A70" s="4"/>
    </row>
    <row r="71" spans="1:1" ht="16.7" customHeight="1" x14ac:dyDescent="0.25">
      <c r="A71" s="4"/>
    </row>
    <row r="72" spans="1:1" ht="16.7" customHeight="1" x14ac:dyDescent="0.25">
      <c r="A72" s="4"/>
    </row>
    <row r="73" spans="1:1" ht="16.7" customHeight="1" x14ac:dyDescent="0.25">
      <c r="A73" s="4"/>
    </row>
    <row r="74" spans="1:1" ht="16.7" customHeight="1" x14ac:dyDescent="0.25">
      <c r="A74" s="4"/>
    </row>
    <row r="75" spans="1:1" ht="16.7" customHeight="1" x14ac:dyDescent="0.25">
      <c r="A75" s="4"/>
    </row>
    <row r="76" spans="1:1" ht="16.7" customHeight="1" x14ac:dyDescent="0.25">
      <c r="A76" s="18"/>
    </row>
    <row r="77" spans="1:1" ht="16.7" customHeight="1" x14ac:dyDescent="0.25">
      <c r="A77" s="18"/>
    </row>
    <row r="78" spans="1:1" ht="16.7" customHeight="1" x14ac:dyDescent="0.25"/>
    <row r="79" spans="1:1" ht="16.7" customHeight="1" x14ac:dyDescent="0.25"/>
    <row r="80" spans="1:1" ht="16.7" customHeight="1" x14ac:dyDescent="0.25"/>
    <row r="81" ht="16.7" customHeight="1" x14ac:dyDescent="0.25"/>
    <row r="82" ht="16.7" customHeight="1" x14ac:dyDescent="0.25"/>
    <row r="83" ht="16.7" customHeight="1" x14ac:dyDescent="0.25"/>
    <row r="84" ht="16.7" customHeight="1" x14ac:dyDescent="0.25"/>
    <row r="85" ht="16.7" customHeight="1" x14ac:dyDescent="0.25"/>
    <row r="86" ht="16.7" customHeight="1" x14ac:dyDescent="0.25"/>
    <row r="87" ht="16.7" customHeight="1" x14ac:dyDescent="0.25"/>
    <row r="88" ht="16.7" customHeight="1" x14ac:dyDescent="0.25"/>
    <row r="89" ht="16.7" customHeight="1" x14ac:dyDescent="0.25"/>
    <row r="90" ht="16.7" customHeight="1" x14ac:dyDescent="0.25"/>
    <row r="91" ht="16.7" customHeight="1" x14ac:dyDescent="0.25"/>
    <row r="92" ht="16.7" customHeight="1" x14ac:dyDescent="0.25"/>
    <row r="93" ht="16.7" customHeight="1" x14ac:dyDescent="0.25"/>
    <row r="94" ht="16.7" customHeight="1" x14ac:dyDescent="0.25"/>
  </sheetData>
  <sortState xmlns:xlrd2="http://schemas.microsoft.com/office/spreadsheetml/2017/richdata2" ref="A2:C44">
    <sortCondition descending="1" ref="B2:B44"/>
  </sortState>
  <customSheetViews>
    <customSheetView guid="{0782D04A-F9DD-462B-84E5-7F9CBB74479B}" showPageBreaks="1" showGridLines="0" view="pageLayout" topLeftCell="A19">
      <selection activeCell="C35" sqref="C35"/>
      <pageMargins left="0" right="0" top="0" bottom="0" header="0" footer="0"/>
      <pageSetup scale="91" orientation="portrait" horizontalDpi="1200" verticalDpi="1200" r:id="rId1"/>
      <headerFooter scaleWithDoc="0" alignWithMargins="0">
        <oddHeader>&amp;C&amp;"Times New Roman,Bold"PART II
&amp;UBREAKDOWN BY RELIGIOUS TRADITIONS, STATE, COUNTY, 
FOREIGN COUNTRIES AND MAJORS</oddHeader>
      </headerFooter>
    </customSheetView>
  </customSheetViews>
  <phoneticPr fontId="0" type="noConversion"/>
  <printOptions gridLinesSet="0"/>
  <pageMargins left="0.5" right="0.5" top="1.3095588235294118" bottom="0.51" header="0.37279411764705883" footer="0.22"/>
  <pageSetup scale="78" orientation="portrait" horizontalDpi="1200" verticalDpi="1200" r:id="rId2"/>
  <headerFooter scaleWithDoc="0" alignWithMargins="0">
    <oddHeader>&amp;C&amp;"Times New Roman,Bold"PART II
&amp;UBREAKDOWN BY RELIGIOUS TRADITIONS, STATE, COUNTY, 
FOREIGN COUNTRIES AND MAJORS ^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2"/>
  <sheetViews>
    <sheetView showGridLines="0" view="pageLayout" zoomScale="85" zoomScaleNormal="100" zoomScalePageLayoutView="85" workbookViewId="0"/>
  </sheetViews>
  <sheetFormatPr defaultRowHeight="15.75" x14ac:dyDescent="0.25"/>
  <cols>
    <col min="1" max="1" width="26" bestFit="1" customWidth="1"/>
    <col min="2" max="2" width="7.6640625" style="19" customWidth="1"/>
    <col min="3" max="3" width="23.6640625" customWidth="1"/>
  </cols>
  <sheetData>
    <row r="1" spans="1:3" x14ac:dyDescent="0.25">
      <c r="A1" s="30" t="s">
        <v>91</v>
      </c>
      <c r="B1" s="31" t="s">
        <v>12</v>
      </c>
      <c r="C1" s="31" t="s">
        <v>92</v>
      </c>
    </row>
    <row r="2" spans="1:3" x14ac:dyDescent="0.25">
      <c r="A2" s="19" t="s">
        <v>93</v>
      </c>
      <c r="B2" s="19">
        <v>2144</v>
      </c>
      <c r="C2" s="24">
        <f t="shared" ref="C2:C33" si="0">SUM(B2/$B$52)*100</f>
        <v>30.685558895090882</v>
      </c>
    </row>
    <row r="3" spans="1:3" x14ac:dyDescent="0.25">
      <c r="A3" s="19" t="s">
        <v>94</v>
      </c>
      <c r="B3" s="19">
        <v>684</v>
      </c>
      <c r="C3" s="24">
        <f t="shared" si="0"/>
        <v>9.7896092743666809</v>
      </c>
    </row>
    <row r="4" spans="1:3" x14ac:dyDescent="0.25">
      <c r="A4" s="19" t="s">
        <v>95</v>
      </c>
      <c r="B4" s="19">
        <v>489</v>
      </c>
      <c r="C4" s="24">
        <f t="shared" si="0"/>
        <v>6.9987118935165311</v>
      </c>
    </row>
    <row r="5" spans="1:3" x14ac:dyDescent="0.25">
      <c r="A5" s="19" t="s">
        <v>96</v>
      </c>
      <c r="B5" s="19">
        <v>477</v>
      </c>
      <c r="C5" s="24">
        <f t="shared" si="0"/>
        <v>6.8269643623872902</v>
      </c>
    </row>
    <row r="6" spans="1:3" x14ac:dyDescent="0.25">
      <c r="A6" s="19" t="s">
        <v>97</v>
      </c>
      <c r="B6" s="19">
        <v>410</v>
      </c>
      <c r="C6" s="24">
        <f t="shared" si="0"/>
        <v>5.8680406469157012</v>
      </c>
    </row>
    <row r="7" spans="1:3" x14ac:dyDescent="0.25">
      <c r="A7" s="19" t="s">
        <v>98</v>
      </c>
      <c r="B7" s="19">
        <v>373</v>
      </c>
      <c r="C7" s="24">
        <f t="shared" si="0"/>
        <v>5.3384857592672104</v>
      </c>
    </row>
    <row r="8" spans="1:3" x14ac:dyDescent="0.25">
      <c r="A8" s="19" t="s">
        <v>99</v>
      </c>
      <c r="B8" s="19">
        <v>302</v>
      </c>
      <c r="C8" s="24">
        <f t="shared" si="0"/>
        <v>4.3223128667525401</v>
      </c>
    </row>
    <row r="9" spans="1:3" x14ac:dyDescent="0.25">
      <c r="A9" s="19" t="s">
        <v>100</v>
      </c>
      <c r="B9" s="19">
        <v>286</v>
      </c>
      <c r="C9" s="24">
        <f t="shared" si="0"/>
        <v>4.0933161585802198</v>
      </c>
    </row>
    <row r="10" spans="1:3" x14ac:dyDescent="0.25">
      <c r="A10" s="19" t="s">
        <v>101</v>
      </c>
      <c r="B10" s="19">
        <v>207</v>
      </c>
      <c r="C10" s="24">
        <f t="shared" si="0"/>
        <v>2.9626449119793903</v>
      </c>
    </row>
    <row r="11" spans="1:3" x14ac:dyDescent="0.25">
      <c r="A11" s="19" t="s">
        <v>102</v>
      </c>
      <c r="B11" s="19">
        <v>192</v>
      </c>
      <c r="C11" s="24">
        <f t="shared" si="0"/>
        <v>2.7479604980678403</v>
      </c>
    </row>
    <row r="12" spans="1:3" x14ac:dyDescent="0.25">
      <c r="A12" s="19" t="s">
        <v>103</v>
      </c>
      <c r="B12" s="19">
        <v>157</v>
      </c>
      <c r="C12" s="24">
        <f t="shared" si="0"/>
        <v>2.2470301989408905</v>
      </c>
    </row>
    <row r="13" spans="1:3" x14ac:dyDescent="0.25">
      <c r="A13" s="19" t="s">
        <v>104</v>
      </c>
      <c r="B13" s="19">
        <v>149</v>
      </c>
      <c r="C13" s="24">
        <f t="shared" si="0"/>
        <v>2.1325318448547304</v>
      </c>
    </row>
    <row r="14" spans="1:3" x14ac:dyDescent="0.25">
      <c r="A14" s="19" t="s">
        <v>105</v>
      </c>
      <c r="B14" s="19">
        <v>136</v>
      </c>
      <c r="C14" s="24">
        <f t="shared" si="0"/>
        <v>1.9464720194647203</v>
      </c>
    </row>
    <row r="15" spans="1:3" x14ac:dyDescent="0.25">
      <c r="A15" s="19" t="s">
        <v>106</v>
      </c>
      <c r="B15" s="19">
        <v>112</v>
      </c>
      <c r="C15" s="24">
        <f t="shared" si="0"/>
        <v>1.60297695720624</v>
      </c>
    </row>
    <row r="16" spans="1:3" x14ac:dyDescent="0.25">
      <c r="A16" s="19" t="s">
        <v>107</v>
      </c>
      <c r="B16" s="19">
        <v>102</v>
      </c>
      <c r="C16" s="24">
        <f t="shared" si="0"/>
        <v>1.4598540145985401</v>
      </c>
    </row>
    <row r="17" spans="1:3" x14ac:dyDescent="0.25">
      <c r="A17" s="19" t="s">
        <v>108</v>
      </c>
      <c r="B17" s="19">
        <v>101</v>
      </c>
      <c r="C17" s="24">
        <f t="shared" si="0"/>
        <v>1.4455417203377703</v>
      </c>
    </row>
    <row r="18" spans="1:3" x14ac:dyDescent="0.25">
      <c r="A18" s="19" t="s">
        <v>109</v>
      </c>
      <c r="B18" s="19">
        <v>73</v>
      </c>
      <c r="C18" s="24">
        <f t="shared" si="0"/>
        <v>1.0447974810362102</v>
      </c>
    </row>
    <row r="19" spans="1:3" x14ac:dyDescent="0.25">
      <c r="A19" s="19" t="s">
        <v>110</v>
      </c>
      <c r="B19" s="19">
        <v>68</v>
      </c>
      <c r="C19" s="24">
        <f t="shared" si="0"/>
        <v>0.97323600973236013</v>
      </c>
    </row>
    <row r="20" spans="1:3" x14ac:dyDescent="0.25">
      <c r="A20" s="19" t="s">
        <v>111</v>
      </c>
      <c r="B20" s="19">
        <v>56</v>
      </c>
      <c r="C20" s="24">
        <f t="shared" si="0"/>
        <v>0.80148847860312</v>
      </c>
    </row>
    <row r="21" spans="1:3" x14ac:dyDescent="0.25">
      <c r="A21" s="19" t="s">
        <v>112</v>
      </c>
      <c r="B21" s="19">
        <v>39</v>
      </c>
      <c r="C21" s="24">
        <f t="shared" si="0"/>
        <v>0.55817947617003005</v>
      </c>
    </row>
    <row r="22" spans="1:3" x14ac:dyDescent="0.25">
      <c r="A22" s="19" t="s">
        <v>113</v>
      </c>
      <c r="B22" s="19">
        <v>38</v>
      </c>
      <c r="C22" s="24">
        <f t="shared" si="0"/>
        <v>0.54386718190925998</v>
      </c>
    </row>
    <row r="23" spans="1:3" x14ac:dyDescent="0.25">
      <c r="A23" s="19" t="s">
        <v>114</v>
      </c>
      <c r="B23" s="19">
        <v>35</v>
      </c>
      <c r="C23" s="24">
        <f t="shared" si="0"/>
        <v>0.50093029912695008</v>
      </c>
    </row>
    <row r="24" spans="1:3" x14ac:dyDescent="0.25">
      <c r="A24" s="19" t="s">
        <v>115</v>
      </c>
      <c r="B24" s="19">
        <v>34</v>
      </c>
      <c r="C24" s="24">
        <f t="shared" si="0"/>
        <v>0.48661800486618007</v>
      </c>
    </row>
    <row r="25" spans="1:3" x14ac:dyDescent="0.25">
      <c r="A25" s="19" t="s">
        <v>116</v>
      </c>
      <c r="B25" s="19">
        <v>33</v>
      </c>
      <c r="C25" s="24">
        <f t="shared" si="0"/>
        <v>0.47230571060541005</v>
      </c>
    </row>
    <row r="26" spans="1:3" x14ac:dyDescent="0.25">
      <c r="A26" s="19" t="s">
        <v>117</v>
      </c>
      <c r="B26" s="19">
        <v>30</v>
      </c>
      <c r="C26" s="24">
        <f t="shared" si="0"/>
        <v>0.42936882782310004</v>
      </c>
    </row>
    <row r="27" spans="1:3" x14ac:dyDescent="0.25">
      <c r="A27" s="19" t="s">
        <v>118</v>
      </c>
      <c r="B27" s="19">
        <v>25</v>
      </c>
      <c r="C27" s="24">
        <f t="shared" si="0"/>
        <v>0.35780735651925</v>
      </c>
    </row>
    <row r="28" spans="1:3" x14ac:dyDescent="0.25">
      <c r="A28" s="19" t="s">
        <v>119</v>
      </c>
      <c r="B28" s="19">
        <v>23</v>
      </c>
      <c r="C28" s="24">
        <f t="shared" si="0"/>
        <v>0.32918276799771007</v>
      </c>
    </row>
    <row r="29" spans="1:3" x14ac:dyDescent="0.25">
      <c r="A29" s="19" t="s">
        <v>120</v>
      </c>
      <c r="B29" s="19">
        <v>23</v>
      </c>
      <c r="C29" s="24">
        <f t="shared" si="0"/>
        <v>0.32918276799771007</v>
      </c>
    </row>
    <row r="30" spans="1:3" x14ac:dyDescent="0.25">
      <c r="A30" s="19" t="s">
        <v>121</v>
      </c>
      <c r="B30" s="19">
        <v>22</v>
      </c>
      <c r="C30" s="24">
        <f t="shared" si="0"/>
        <v>0.31487047373694005</v>
      </c>
    </row>
    <row r="31" spans="1:3" x14ac:dyDescent="0.25">
      <c r="A31" s="19" t="s">
        <v>122</v>
      </c>
      <c r="B31" s="19">
        <v>17</v>
      </c>
      <c r="C31" s="24">
        <f t="shared" si="0"/>
        <v>0.24330900243309003</v>
      </c>
    </row>
    <row r="32" spans="1:3" x14ac:dyDescent="0.25">
      <c r="A32" s="19" t="s">
        <v>59</v>
      </c>
      <c r="B32" s="19">
        <v>17</v>
      </c>
      <c r="C32" s="24">
        <f t="shared" si="0"/>
        <v>0.24330900243309003</v>
      </c>
    </row>
    <row r="33" spans="1:3" x14ac:dyDescent="0.25">
      <c r="A33" s="19" t="s">
        <v>123</v>
      </c>
      <c r="B33" s="19">
        <v>15</v>
      </c>
      <c r="C33" s="24">
        <f t="shared" si="0"/>
        <v>0.21468441391155002</v>
      </c>
    </row>
    <row r="34" spans="1:3" x14ac:dyDescent="0.25">
      <c r="A34" s="19" t="s">
        <v>124</v>
      </c>
      <c r="B34" s="19">
        <v>15</v>
      </c>
      <c r="C34" s="24">
        <f t="shared" ref="C34:C51" si="1">SUM(B34/$B$52)*100</f>
        <v>0.21468441391155002</v>
      </c>
    </row>
    <row r="35" spans="1:3" x14ac:dyDescent="0.25">
      <c r="A35" s="19" t="s">
        <v>125</v>
      </c>
      <c r="B35" s="19">
        <v>15</v>
      </c>
      <c r="C35" s="24">
        <f t="shared" si="1"/>
        <v>0.21468441391155002</v>
      </c>
    </row>
    <row r="36" spans="1:3" x14ac:dyDescent="0.25">
      <c r="A36" s="19" t="s">
        <v>126</v>
      </c>
      <c r="B36" s="19">
        <v>14</v>
      </c>
      <c r="C36" s="24">
        <f t="shared" si="1"/>
        <v>0.20037211965078</v>
      </c>
    </row>
    <row r="37" spans="1:3" x14ac:dyDescent="0.25">
      <c r="A37" s="19" t="s">
        <v>127</v>
      </c>
      <c r="B37" s="19">
        <v>14</v>
      </c>
      <c r="C37" s="24">
        <f t="shared" si="1"/>
        <v>0.20037211965078</v>
      </c>
    </row>
    <row r="38" spans="1:3" x14ac:dyDescent="0.25">
      <c r="A38" s="19" t="s">
        <v>128</v>
      </c>
      <c r="B38" s="19">
        <v>10</v>
      </c>
      <c r="C38" s="24">
        <f t="shared" si="1"/>
        <v>0.1431229426077</v>
      </c>
    </row>
    <row r="39" spans="1:3" x14ac:dyDescent="0.25">
      <c r="A39" s="19" t="s">
        <v>129</v>
      </c>
      <c r="B39" s="19">
        <v>8</v>
      </c>
      <c r="C39" s="24">
        <f t="shared" si="1"/>
        <v>0.11449835408616001</v>
      </c>
    </row>
    <row r="40" spans="1:3" x14ac:dyDescent="0.25">
      <c r="A40" s="19" t="s">
        <v>130</v>
      </c>
      <c r="B40" s="19">
        <v>7</v>
      </c>
      <c r="C40" s="24">
        <f t="shared" si="1"/>
        <v>0.10018605982539</v>
      </c>
    </row>
    <row r="41" spans="1:3" x14ac:dyDescent="0.25">
      <c r="A41" s="19" t="s">
        <v>131</v>
      </c>
      <c r="B41" s="19">
        <v>7</v>
      </c>
      <c r="C41" s="24">
        <f t="shared" si="1"/>
        <v>0.10018605982539</v>
      </c>
    </row>
    <row r="42" spans="1:3" x14ac:dyDescent="0.25">
      <c r="A42" s="19" t="s">
        <v>132</v>
      </c>
      <c r="B42" s="19">
        <v>5</v>
      </c>
      <c r="C42" s="24">
        <f t="shared" si="1"/>
        <v>7.1561471303850002E-2</v>
      </c>
    </row>
    <row r="43" spans="1:3" x14ac:dyDescent="0.25">
      <c r="A43" s="19" t="s">
        <v>133</v>
      </c>
      <c r="B43" s="19">
        <v>5</v>
      </c>
      <c r="C43" s="24">
        <f t="shared" si="1"/>
        <v>7.1561471303850002E-2</v>
      </c>
    </row>
    <row r="44" spans="1:3" x14ac:dyDescent="0.25">
      <c r="A44" s="19" t="s">
        <v>134</v>
      </c>
      <c r="B44" s="19">
        <v>4</v>
      </c>
      <c r="C44" s="24">
        <f t="shared" si="1"/>
        <v>5.7249177043080003E-2</v>
      </c>
    </row>
    <row r="45" spans="1:3" x14ac:dyDescent="0.25">
      <c r="A45" s="19" t="s">
        <v>135</v>
      </c>
      <c r="B45" s="19">
        <v>3</v>
      </c>
      <c r="C45" s="24">
        <f t="shared" si="1"/>
        <v>4.2936882782310004E-2</v>
      </c>
    </row>
    <row r="46" spans="1:3" x14ac:dyDescent="0.25">
      <c r="A46" s="19" t="s">
        <v>136</v>
      </c>
      <c r="B46" s="19">
        <v>2</v>
      </c>
      <c r="C46" s="24">
        <f t="shared" si="1"/>
        <v>2.8624588521540002E-2</v>
      </c>
    </row>
    <row r="47" spans="1:3" x14ac:dyDescent="0.25">
      <c r="A47" s="19" t="s">
        <v>137</v>
      </c>
      <c r="B47" s="19">
        <v>2</v>
      </c>
      <c r="C47" s="24">
        <f t="shared" si="1"/>
        <v>2.8624588521540002E-2</v>
      </c>
    </row>
    <row r="48" spans="1:3" x14ac:dyDescent="0.25">
      <c r="A48" s="19" t="s">
        <v>138</v>
      </c>
      <c r="B48" s="19">
        <v>2</v>
      </c>
      <c r="C48" s="24">
        <f t="shared" si="1"/>
        <v>2.8624588521540002E-2</v>
      </c>
    </row>
    <row r="49" spans="1:3" x14ac:dyDescent="0.25">
      <c r="A49" s="19" t="s">
        <v>139</v>
      </c>
      <c r="B49" s="19">
        <v>2</v>
      </c>
      <c r="C49" s="24">
        <f t="shared" si="1"/>
        <v>2.8624588521540002E-2</v>
      </c>
    </row>
    <row r="50" spans="1:3" x14ac:dyDescent="0.25">
      <c r="A50" s="19" t="s">
        <v>140</v>
      </c>
      <c r="B50" s="19">
        <v>2</v>
      </c>
      <c r="C50" s="24">
        <f t="shared" si="1"/>
        <v>2.8624588521540002E-2</v>
      </c>
    </row>
    <row r="51" spans="1:3" x14ac:dyDescent="0.25">
      <c r="A51" s="37" t="s">
        <v>141</v>
      </c>
      <c r="B51" s="37">
        <v>1</v>
      </c>
      <c r="C51" s="26">
        <f t="shared" si="1"/>
        <v>1.4312294260770001E-2</v>
      </c>
    </row>
    <row r="52" spans="1:3" x14ac:dyDescent="0.25">
      <c r="A52" s="19" t="s">
        <v>142</v>
      </c>
      <c r="B52" s="19">
        <f>SUM(B2:B51)</f>
        <v>6987</v>
      </c>
      <c r="C52" s="24">
        <f t="shared" ref="C52" si="2">SUM(B52/$B$52)*100</f>
        <v>100</v>
      </c>
    </row>
  </sheetData>
  <sortState xmlns:xlrd2="http://schemas.microsoft.com/office/spreadsheetml/2017/richdata2" ref="A2:C51">
    <sortCondition descending="1" ref="B2:B51"/>
  </sortState>
  <customSheetViews>
    <customSheetView guid="{0782D04A-F9DD-462B-84E5-7F9CBB74479B}" showPageBreaks="1" showGridLines="0">
      <selection activeCell="A4" sqref="A4"/>
      <pageMargins left="0" right="0" top="0" bottom="0" header="0" footer="0"/>
      <pageSetup scale="87" orientation="portrait" r:id="rId1"/>
    </customSheetView>
  </customSheetViews>
  <pageMargins left="0.7" right="0.7" top="1.1735294117647059" bottom="0.75" header="0.3" footer="0.3"/>
  <pageSetup scale="84" orientation="portrait" r:id="rId2"/>
  <headerFooter>
    <oddHeader>&amp;C&amp;"Times New Roman,Bold"&amp;UPART II
BREAKDOWN BY RELIGIOUS TRADITIONS, STATE, COUNTY, 
FOREIGN COUNTRIES AND MAJORS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" transitionEvaluation="1"/>
  <dimension ref="A1:H68"/>
  <sheetViews>
    <sheetView showGridLines="0" view="pageLayout" zoomScale="85" zoomScaleNormal="100" zoomScalePageLayoutView="85" workbookViewId="0">
      <selection activeCell="A8" sqref="A8"/>
    </sheetView>
  </sheetViews>
  <sheetFormatPr defaultColWidth="9.6640625" defaultRowHeight="15.75" x14ac:dyDescent="0.25"/>
  <cols>
    <col min="1" max="1" width="15.33203125" customWidth="1"/>
    <col min="2" max="2" width="11.6640625" customWidth="1"/>
    <col min="3" max="3" width="15.77734375" bestFit="1" customWidth="1"/>
    <col min="4" max="4" width="10.88671875" customWidth="1"/>
    <col min="5" max="5" width="18" style="55" bestFit="1" customWidth="1"/>
    <col min="7" max="7" width="12" bestFit="1" customWidth="1"/>
  </cols>
  <sheetData>
    <row r="1" spans="1:8" x14ac:dyDescent="0.25">
      <c r="A1" s="43" t="s">
        <v>143</v>
      </c>
      <c r="B1" s="8"/>
      <c r="C1" s="44" t="s">
        <v>144</v>
      </c>
      <c r="D1" s="4"/>
      <c r="E1" s="9"/>
      <c r="F1" s="4"/>
    </row>
    <row r="2" spans="1:8" x14ac:dyDescent="0.25">
      <c r="A2" s="45" t="s">
        <v>145</v>
      </c>
      <c r="B2" s="46" t="s">
        <v>12</v>
      </c>
      <c r="C2" s="46" t="s">
        <v>18</v>
      </c>
      <c r="D2" s="4"/>
      <c r="E2" s="9"/>
      <c r="F2" s="4"/>
    </row>
    <row r="3" spans="1:8" x14ac:dyDescent="0.25">
      <c r="A3" s="6" t="s">
        <v>146</v>
      </c>
      <c r="B3" s="4">
        <v>347</v>
      </c>
      <c r="C3" s="11">
        <f t="shared" ref="C3:C23" si="0">SUM(B3/$B$24)*100</f>
        <v>16.184701492537311</v>
      </c>
      <c r="D3" s="4"/>
      <c r="E3" s="9"/>
      <c r="F3" s="4"/>
    </row>
    <row r="4" spans="1:8" x14ac:dyDescent="0.25">
      <c r="A4" s="6" t="s">
        <v>147</v>
      </c>
      <c r="B4" s="4">
        <v>289</v>
      </c>
      <c r="C4" s="11">
        <f t="shared" si="0"/>
        <v>13.479477611940299</v>
      </c>
      <c r="D4" s="4"/>
      <c r="E4" s="9"/>
      <c r="F4" s="4"/>
    </row>
    <row r="5" spans="1:8" x14ac:dyDescent="0.25">
      <c r="A5" s="6" t="s">
        <v>148</v>
      </c>
      <c r="B5" s="4">
        <v>273</v>
      </c>
      <c r="C5" s="11">
        <f t="shared" si="0"/>
        <v>12.733208955223882</v>
      </c>
      <c r="D5" s="4"/>
      <c r="F5" s="4"/>
      <c r="H5" s="11"/>
    </row>
    <row r="6" spans="1:8" x14ac:dyDescent="0.25">
      <c r="A6" s="6" t="s">
        <v>149</v>
      </c>
      <c r="B6" s="4">
        <v>244</v>
      </c>
      <c r="C6" s="11">
        <f t="shared" si="0"/>
        <v>11.380597014925373</v>
      </c>
      <c r="D6" s="4"/>
      <c r="F6" s="4"/>
      <c r="H6" s="11"/>
    </row>
    <row r="7" spans="1:8" x14ac:dyDescent="0.25">
      <c r="A7" s="6" t="s">
        <v>150</v>
      </c>
      <c r="B7" s="4">
        <v>118</v>
      </c>
      <c r="C7" s="11">
        <f t="shared" si="0"/>
        <v>5.5037313432835822</v>
      </c>
      <c r="D7" s="4"/>
      <c r="F7" s="4"/>
      <c r="H7" s="11"/>
    </row>
    <row r="8" spans="1:8" x14ac:dyDescent="0.25">
      <c r="A8" s="6" t="s">
        <v>151</v>
      </c>
      <c r="B8" s="4">
        <v>103</v>
      </c>
      <c r="C8" s="11">
        <f t="shared" si="0"/>
        <v>4.8041044776119399</v>
      </c>
      <c r="D8" s="4"/>
      <c r="F8" s="4"/>
      <c r="H8" s="11"/>
    </row>
    <row r="9" spans="1:8" x14ac:dyDescent="0.25">
      <c r="A9" s="6" t="s">
        <v>152</v>
      </c>
      <c r="B9" s="4">
        <v>94</v>
      </c>
      <c r="C9" s="11">
        <f t="shared" si="0"/>
        <v>4.3843283582089558</v>
      </c>
      <c r="D9" s="4"/>
      <c r="H9" s="11"/>
    </row>
    <row r="10" spans="1:8" x14ac:dyDescent="0.25">
      <c r="A10" s="6" t="s">
        <v>153</v>
      </c>
      <c r="B10" s="4">
        <v>92</v>
      </c>
      <c r="C10" s="11">
        <f t="shared" si="0"/>
        <v>4.2910447761194028</v>
      </c>
      <c r="D10" s="4"/>
      <c r="H10" s="11"/>
    </row>
    <row r="11" spans="1:8" x14ac:dyDescent="0.25">
      <c r="A11" s="6" t="s">
        <v>154</v>
      </c>
      <c r="B11" s="4">
        <v>52</v>
      </c>
      <c r="C11" s="11">
        <f t="shared" si="0"/>
        <v>2.4253731343283582</v>
      </c>
      <c r="H11" s="11"/>
    </row>
    <row r="12" spans="1:8" x14ac:dyDescent="0.25">
      <c r="A12" s="6" t="s">
        <v>155</v>
      </c>
      <c r="B12" s="4">
        <v>46</v>
      </c>
      <c r="C12" s="11">
        <f t="shared" si="0"/>
        <v>2.1455223880597014</v>
      </c>
      <c r="F12" s="4"/>
      <c r="H12" s="11"/>
    </row>
    <row r="13" spans="1:8" x14ac:dyDescent="0.25">
      <c r="A13" s="6" t="s">
        <v>156</v>
      </c>
      <c r="B13" s="4">
        <v>34</v>
      </c>
      <c r="C13" s="11">
        <f t="shared" si="0"/>
        <v>1.585820895522388</v>
      </c>
      <c r="F13" s="4"/>
      <c r="H13" s="11"/>
    </row>
    <row r="14" spans="1:8" x14ac:dyDescent="0.25">
      <c r="A14" s="6" t="s">
        <v>157</v>
      </c>
      <c r="B14" s="4">
        <v>31</v>
      </c>
      <c r="C14" s="11">
        <f t="shared" si="0"/>
        <v>1.4458955223880596</v>
      </c>
      <c r="D14" s="4"/>
      <c r="F14" s="4"/>
      <c r="H14" s="11"/>
    </row>
    <row r="15" spans="1:8" x14ac:dyDescent="0.25">
      <c r="A15" s="6" t="s">
        <v>158</v>
      </c>
      <c r="B15" s="4">
        <v>31</v>
      </c>
      <c r="C15" s="11">
        <f t="shared" si="0"/>
        <v>1.4458955223880596</v>
      </c>
      <c r="D15" s="4"/>
      <c r="F15" s="4"/>
      <c r="H15" s="11"/>
    </row>
    <row r="16" spans="1:8" x14ac:dyDescent="0.25">
      <c r="A16" s="6" t="s">
        <v>159</v>
      </c>
      <c r="B16" s="4">
        <v>22</v>
      </c>
      <c r="C16" s="11">
        <f t="shared" si="0"/>
        <v>1.0261194029850746</v>
      </c>
      <c r="D16" s="4"/>
      <c r="F16" s="4"/>
      <c r="H16" s="11"/>
    </row>
    <row r="17" spans="1:8" x14ac:dyDescent="0.25">
      <c r="A17" s="6" t="s">
        <v>160</v>
      </c>
      <c r="B17" s="4">
        <v>21</v>
      </c>
      <c r="C17" s="11">
        <f t="shared" si="0"/>
        <v>0.97947761194029859</v>
      </c>
      <c r="D17" s="4"/>
      <c r="F17" s="4"/>
      <c r="H17" s="11"/>
    </row>
    <row r="18" spans="1:8" x14ac:dyDescent="0.25">
      <c r="A18" s="6" t="s">
        <v>161</v>
      </c>
      <c r="B18" s="4">
        <v>20</v>
      </c>
      <c r="C18" s="11">
        <f t="shared" si="0"/>
        <v>0.93283582089552231</v>
      </c>
      <c r="D18" s="4"/>
      <c r="F18" s="4"/>
      <c r="H18" s="11"/>
    </row>
    <row r="19" spans="1:8" x14ac:dyDescent="0.25">
      <c r="A19" s="6" t="s">
        <v>162</v>
      </c>
      <c r="B19" s="4">
        <v>18</v>
      </c>
      <c r="C19" s="11">
        <f t="shared" si="0"/>
        <v>0.83955223880597019</v>
      </c>
      <c r="D19" s="4"/>
      <c r="F19" s="4"/>
      <c r="H19" s="11"/>
    </row>
    <row r="20" spans="1:8" x14ac:dyDescent="0.25">
      <c r="A20" s="6" t="s">
        <v>163</v>
      </c>
      <c r="B20" s="4">
        <v>18</v>
      </c>
      <c r="C20" s="11">
        <f t="shared" si="0"/>
        <v>0.83955223880597019</v>
      </c>
      <c r="D20" s="4"/>
      <c r="F20" s="4"/>
      <c r="H20" s="11"/>
    </row>
    <row r="21" spans="1:8" x14ac:dyDescent="0.25">
      <c r="A21" s="6" t="s">
        <v>164</v>
      </c>
      <c r="B21" s="4">
        <v>17</v>
      </c>
      <c r="C21" s="11">
        <f t="shared" si="0"/>
        <v>0.79291044776119401</v>
      </c>
      <c r="D21" s="4"/>
      <c r="F21" s="4"/>
      <c r="H21" s="11"/>
    </row>
    <row r="22" spans="1:8" x14ac:dyDescent="0.25">
      <c r="A22" s="6" t="s">
        <v>165</v>
      </c>
      <c r="B22" s="4">
        <v>13</v>
      </c>
      <c r="C22" s="11">
        <f t="shared" si="0"/>
        <v>0.60634328358208955</v>
      </c>
      <c r="D22" s="4"/>
      <c r="F22" s="4"/>
      <c r="H22" s="11"/>
    </row>
    <row r="23" spans="1:8" x14ac:dyDescent="0.25">
      <c r="A23" s="6" t="s">
        <v>166</v>
      </c>
      <c r="B23" s="12">
        <v>261</v>
      </c>
      <c r="C23" s="13">
        <f t="shared" si="0"/>
        <v>12.173507462686567</v>
      </c>
      <c r="D23" s="4"/>
      <c r="E23" s="9"/>
      <c r="F23" s="4"/>
      <c r="H23" s="11"/>
    </row>
    <row r="24" spans="1:8" x14ac:dyDescent="0.25">
      <c r="B24" s="8">
        <f>SUM(B3:B23)</f>
        <v>2144</v>
      </c>
      <c r="C24" s="11">
        <f>SUM(B24/$B$24)*100</f>
        <v>100</v>
      </c>
      <c r="D24" s="4"/>
      <c r="E24" s="9"/>
      <c r="F24" s="4"/>
      <c r="H24" s="11"/>
    </row>
    <row r="25" spans="1:8" ht="13.5" customHeight="1" x14ac:dyDescent="0.25">
      <c r="A25" s="14" t="s">
        <v>167</v>
      </c>
      <c r="B25" s="4"/>
      <c r="C25" s="4"/>
      <c r="D25" s="4"/>
      <c r="E25" s="9"/>
      <c r="F25" s="4"/>
      <c r="H25" s="11"/>
    </row>
    <row r="26" spans="1:8" x14ac:dyDescent="0.25">
      <c r="A26" s="4"/>
      <c r="B26" s="4"/>
      <c r="C26" s="4"/>
      <c r="D26" s="4"/>
      <c r="H26" s="11"/>
    </row>
    <row r="27" spans="1:8" x14ac:dyDescent="0.25">
      <c r="A27" s="47" t="s">
        <v>168</v>
      </c>
      <c r="B27" s="4"/>
      <c r="C27" s="4"/>
      <c r="H27" s="11"/>
    </row>
    <row r="28" spans="1:8" x14ac:dyDescent="0.25">
      <c r="A28" s="6" t="s">
        <v>169</v>
      </c>
      <c r="B28" s="57">
        <v>1</v>
      </c>
      <c r="C28" s="6" t="s">
        <v>170</v>
      </c>
      <c r="D28" s="6">
        <v>10</v>
      </c>
      <c r="E28" s="4" t="s">
        <v>171</v>
      </c>
      <c r="F28" s="29">
        <v>1</v>
      </c>
    </row>
    <row r="29" spans="1:8" x14ac:dyDescent="0.25">
      <c r="A29" s="6" t="s">
        <v>172</v>
      </c>
      <c r="B29" s="57">
        <v>1</v>
      </c>
      <c r="C29" s="6" t="s">
        <v>173</v>
      </c>
      <c r="D29" s="6">
        <v>3</v>
      </c>
      <c r="E29" s="4" t="s">
        <v>174</v>
      </c>
      <c r="F29" s="29">
        <v>1</v>
      </c>
    </row>
    <row r="30" spans="1:8" x14ac:dyDescent="0.25">
      <c r="A30" s="6" t="s">
        <v>175</v>
      </c>
      <c r="B30" s="57">
        <v>1</v>
      </c>
      <c r="C30" s="6" t="s">
        <v>176</v>
      </c>
      <c r="D30" s="6">
        <v>1</v>
      </c>
      <c r="E30" s="4" t="s">
        <v>177</v>
      </c>
      <c r="F30" s="29">
        <v>1</v>
      </c>
    </row>
    <row r="31" spans="1:8" x14ac:dyDescent="0.25">
      <c r="A31" s="6" t="s">
        <v>178</v>
      </c>
      <c r="B31" s="57">
        <v>1</v>
      </c>
      <c r="C31" s="6" t="s">
        <v>179</v>
      </c>
      <c r="D31" s="6">
        <v>1</v>
      </c>
      <c r="E31" s="4" t="s">
        <v>180</v>
      </c>
      <c r="F31" s="29">
        <v>1</v>
      </c>
    </row>
    <row r="32" spans="1:8" x14ac:dyDescent="0.25">
      <c r="A32" s="6" t="s">
        <v>181</v>
      </c>
      <c r="B32" s="57">
        <v>2</v>
      </c>
      <c r="C32" s="6" t="s">
        <v>182</v>
      </c>
      <c r="D32" s="6">
        <v>1</v>
      </c>
      <c r="E32" s="4" t="s">
        <v>183</v>
      </c>
      <c r="F32" s="29">
        <v>1</v>
      </c>
    </row>
    <row r="33" spans="1:8" x14ac:dyDescent="0.25">
      <c r="A33" s="6" t="s">
        <v>184</v>
      </c>
      <c r="B33" s="57">
        <v>1</v>
      </c>
      <c r="C33" s="6" t="s">
        <v>185</v>
      </c>
      <c r="D33" s="6">
        <v>1</v>
      </c>
      <c r="E33" s="4" t="s">
        <v>186</v>
      </c>
      <c r="F33" s="29">
        <v>2</v>
      </c>
    </row>
    <row r="34" spans="1:8" x14ac:dyDescent="0.25">
      <c r="A34" s="6" t="s">
        <v>187</v>
      </c>
      <c r="B34" s="57">
        <v>1</v>
      </c>
      <c r="C34" s="6" t="s">
        <v>188</v>
      </c>
      <c r="D34" s="6">
        <v>4</v>
      </c>
      <c r="E34" s="4" t="s">
        <v>189</v>
      </c>
      <c r="F34" s="29">
        <v>2</v>
      </c>
    </row>
    <row r="35" spans="1:8" x14ac:dyDescent="0.25">
      <c r="A35" s="6" t="s">
        <v>190</v>
      </c>
      <c r="B35" s="57">
        <v>17</v>
      </c>
      <c r="C35" s="6" t="s">
        <v>191</v>
      </c>
      <c r="D35" s="6">
        <v>1</v>
      </c>
      <c r="E35" s="6" t="s">
        <v>192</v>
      </c>
      <c r="F35" s="29">
        <v>1</v>
      </c>
    </row>
    <row r="36" spans="1:8" x14ac:dyDescent="0.25">
      <c r="A36" s="6" t="s">
        <v>193</v>
      </c>
      <c r="B36" s="57">
        <v>1</v>
      </c>
      <c r="C36" s="6" t="s">
        <v>194</v>
      </c>
      <c r="D36" s="6">
        <v>3</v>
      </c>
      <c r="E36" s="6" t="s">
        <v>195</v>
      </c>
      <c r="F36" s="29">
        <v>1</v>
      </c>
    </row>
    <row r="37" spans="1:8" x14ac:dyDescent="0.25">
      <c r="A37" s="6" t="s">
        <v>196</v>
      </c>
      <c r="B37" s="57">
        <v>2</v>
      </c>
      <c r="C37" s="6" t="s">
        <v>197</v>
      </c>
      <c r="D37" s="6">
        <v>1</v>
      </c>
      <c r="E37" s="6" t="s">
        <v>198</v>
      </c>
      <c r="F37" s="29">
        <v>1</v>
      </c>
    </row>
    <row r="38" spans="1:8" x14ac:dyDescent="0.25">
      <c r="A38" s="6" t="s">
        <v>199</v>
      </c>
      <c r="B38" s="57">
        <v>7</v>
      </c>
      <c r="C38" s="6" t="s">
        <v>200</v>
      </c>
      <c r="D38" s="6">
        <v>4</v>
      </c>
      <c r="E38" s="6" t="s">
        <v>201</v>
      </c>
      <c r="F38" s="29">
        <v>1</v>
      </c>
    </row>
    <row r="39" spans="1:8" x14ac:dyDescent="0.25">
      <c r="A39" s="6" t="s">
        <v>202</v>
      </c>
      <c r="B39" s="57">
        <v>1</v>
      </c>
      <c r="C39" s="6" t="s">
        <v>203</v>
      </c>
      <c r="D39" s="6">
        <v>1</v>
      </c>
      <c r="E39" s="6" t="s">
        <v>204</v>
      </c>
      <c r="F39" s="29">
        <v>21</v>
      </c>
    </row>
    <row r="40" spans="1:8" x14ac:dyDescent="0.25">
      <c r="A40" s="6" t="s">
        <v>205</v>
      </c>
      <c r="B40" s="57">
        <v>2</v>
      </c>
      <c r="C40" s="6" t="s">
        <v>206</v>
      </c>
      <c r="D40" s="6">
        <v>1</v>
      </c>
      <c r="E40" s="6" t="s">
        <v>207</v>
      </c>
      <c r="F40" s="29">
        <v>1</v>
      </c>
    </row>
    <row r="41" spans="1:8" x14ac:dyDescent="0.25">
      <c r="A41" s="6" t="s">
        <v>208</v>
      </c>
      <c r="B41" s="57">
        <v>1</v>
      </c>
      <c r="C41" s="6" t="s">
        <v>209</v>
      </c>
      <c r="D41" s="29">
        <v>1</v>
      </c>
      <c r="E41" s="6" t="s">
        <v>210</v>
      </c>
      <c r="F41" s="29">
        <v>1</v>
      </c>
    </row>
    <row r="42" spans="1:8" ht="16.5" customHeight="1" x14ac:dyDescent="0.25">
      <c r="A42" s="6" t="s">
        <v>211</v>
      </c>
      <c r="B42" s="57">
        <v>1</v>
      </c>
      <c r="C42" s="6" t="s">
        <v>212</v>
      </c>
      <c r="D42" s="29">
        <v>2</v>
      </c>
      <c r="E42" s="6" t="s">
        <v>213</v>
      </c>
      <c r="F42" s="29">
        <v>2</v>
      </c>
    </row>
    <row r="43" spans="1:8" ht="16.5" customHeight="1" x14ac:dyDescent="0.25">
      <c r="A43" s="6" t="s">
        <v>214</v>
      </c>
      <c r="B43" s="57">
        <v>9</v>
      </c>
      <c r="C43" s="6" t="s">
        <v>215</v>
      </c>
      <c r="D43" s="29">
        <v>2</v>
      </c>
      <c r="E43" s="6" t="s">
        <v>216</v>
      </c>
      <c r="F43" s="29">
        <v>1</v>
      </c>
    </row>
    <row r="44" spans="1:8" ht="16.5" customHeight="1" x14ac:dyDescent="0.25">
      <c r="A44" s="6" t="s">
        <v>217</v>
      </c>
      <c r="B44" s="57">
        <v>9</v>
      </c>
      <c r="C44" s="6" t="s">
        <v>218</v>
      </c>
      <c r="D44" s="29">
        <v>1</v>
      </c>
      <c r="E44" s="6" t="s">
        <v>219</v>
      </c>
      <c r="F44" s="29">
        <v>1</v>
      </c>
    </row>
    <row r="45" spans="1:8" x14ac:dyDescent="0.25">
      <c r="A45" s="4"/>
      <c r="B45" s="6"/>
      <c r="C45" s="6"/>
      <c r="D45" s="6"/>
      <c r="E45" s="6"/>
      <c r="F45" s="6"/>
    </row>
    <row r="46" spans="1:8" x14ac:dyDescent="0.25">
      <c r="A46" s="6"/>
      <c r="B46" s="57"/>
      <c r="C46" s="4"/>
      <c r="D46" s="29"/>
      <c r="E46" s="43" t="s">
        <v>220</v>
      </c>
      <c r="F46" s="7"/>
      <c r="H46" s="11"/>
    </row>
    <row r="47" spans="1:8" x14ac:dyDescent="0.25">
      <c r="A47" s="6" t="s">
        <v>221</v>
      </c>
      <c r="B47" s="4"/>
      <c r="H47" s="11"/>
    </row>
    <row r="48" spans="1:8" x14ac:dyDescent="0.25">
      <c r="A48" s="4" t="s">
        <v>222</v>
      </c>
      <c r="H48" s="11"/>
    </row>
    <row r="49" spans="1:8" x14ac:dyDescent="0.25">
      <c r="A49" s="14"/>
      <c r="B49" s="4"/>
      <c r="H49" s="11"/>
    </row>
    <row r="50" spans="1:8" x14ac:dyDescent="0.25">
      <c r="H50" s="11"/>
    </row>
    <row r="51" spans="1:8" x14ac:dyDescent="0.25">
      <c r="H51" s="11"/>
    </row>
    <row r="52" spans="1:8" x14ac:dyDescent="0.25">
      <c r="H52" s="11"/>
    </row>
    <row r="68" spans="1:1" x14ac:dyDescent="0.25">
      <c r="A68" s="1"/>
    </row>
  </sheetData>
  <sortState xmlns:xlrd2="http://schemas.microsoft.com/office/spreadsheetml/2017/richdata2" ref="A3:B23">
    <sortCondition descending="1" ref="B3"/>
  </sortState>
  <customSheetViews>
    <customSheetView guid="{0782D04A-F9DD-462B-84E5-7F9CBB74479B}" showGridLines="0">
      <selection activeCell="A35" sqref="A35"/>
      <pageMargins left="0" right="0" top="0" bottom="0" header="0" footer="0"/>
      <printOptions horizontalCentered="1"/>
      <pageSetup orientation="portrait" horizontalDpi="1200" verticalDpi="1200" r:id="rId1"/>
      <headerFooter alignWithMargins="0"/>
    </customSheetView>
  </customSheetViews>
  <phoneticPr fontId="0" type="noConversion"/>
  <printOptions horizontalCentered="1" gridLinesSet="0"/>
  <pageMargins left="0.35" right="0.38" top="0.25" bottom="0.2" header="0.3" footer="0.27"/>
  <pageSetup orientation="portrait" horizontalDpi="1200" verticalDpi="12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1" transitionEvaluation="1"/>
  <dimension ref="A1:I80"/>
  <sheetViews>
    <sheetView showGridLines="0" view="pageLayout" zoomScale="85" zoomScaleNormal="100" zoomScalePageLayoutView="85" workbookViewId="0"/>
  </sheetViews>
  <sheetFormatPr defaultRowHeight="15" x14ac:dyDescent="0.25"/>
  <cols>
    <col min="1" max="1" width="34.33203125" style="19" bestFit="1" customWidth="1"/>
    <col min="2" max="2" width="8.44140625" style="19" customWidth="1"/>
    <col min="3" max="4" width="2.88671875" style="19" customWidth="1"/>
    <col min="5" max="5" width="37.109375" style="19" bestFit="1" customWidth="1"/>
    <col min="6" max="6" width="6.77734375" style="19" customWidth="1"/>
    <col min="7" max="7" width="15.6640625" style="19" customWidth="1"/>
    <col min="8" max="16384" width="8.88671875" style="19"/>
  </cols>
  <sheetData>
    <row r="1" spans="1:8" x14ac:dyDescent="0.25">
      <c r="A1" s="39" t="s">
        <v>223</v>
      </c>
    </row>
    <row r="2" spans="1:8" x14ac:dyDescent="0.25">
      <c r="A2" s="39" t="s">
        <v>224</v>
      </c>
      <c r="E2" s="40" t="s">
        <v>225</v>
      </c>
    </row>
    <row r="3" spans="1:8" x14ac:dyDescent="0.25">
      <c r="A3" s="36" t="s">
        <v>226</v>
      </c>
      <c r="B3" s="19">
        <v>57</v>
      </c>
      <c r="E3" s="36" t="s">
        <v>227</v>
      </c>
      <c r="F3" s="19">
        <v>137</v>
      </c>
    </row>
    <row r="4" spans="1:8" x14ac:dyDescent="0.25">
      <c r="A4" s="36" t="s">
        <v>228</v>
      </c>
      <c r="B4" s="19">
        <v>18</v>
      </c>
      <c r="E4" s="36" t="s">
        <v>229</v>
      </c>
      <c r="F4" s="19">
        <v>107</v>
      </c>
    </row>
    <row r="5" spans="1:8" x14ac:dyDescent="0.25">
      <c r="A5" s="36" t="s">
        <v>230</v>
      </c>
      <c r="B5" s="19">
        <v>18</v>
      </c>
      <c r="E5" s="19" t="s">
        <v>231</v>
      </c>
      <c r="F5" s="19">
        <v>42</v>
      </c>
    </row>
    <row r="6" spans="1:8" x14ac:dyDescent="0.25">
      <c r="A6" s="36" t="s">
        <v>232</v>
      </c>
      <c r="B6" s="19">
        <v>24</v>
      </c>
      <c r="E6" s="36" t="s">
        <v>233</v>
      </c>
      <c r="F6" s="19">
        <v>124</v>
      </c>
    </row>
    <row r="7" spans="1:8" x14ac:dyDescent="0.25">
      <c r="A7" s="36" t="s">
        <v>234</v>
      </c>
      <c r="B7" s="19">
        <v>17</v>
      </c>
      <c r="E7" s="19" t="s">
        <v>235</v>
      </c>
      <c r="F7" s="19">
        <v>50</v>
      </c>
    </row>
    <row r="8" spans="1:8" x14ac:dyDescent="0.25">
      <c r="A8" s="36" t="s">
        <v>236</v>
      </c>
      <c r="B8" s="19">
        <v>41</v>
      </c>
      <c r="E8" s="19" t="s">
        <v>237</v>
      </c>
      <c r="F8" s="19">
        <v>248</v>
      </c>
    </row>
    <row r="9" spans="1:8" x14ac:dyDescent="0.25">
      <c r="A9" s="36" t="s">
        <v>238</v>
      </c>
      <c r="B9" s="19">
        <v>3</v>
      </c>
      <c r="E9" s="19" t="s">
        <v>239</v>
      </c>
      <c r="F9" s="37">
        <v>314</v>
      </c>
    </row>
    <row r="10" spans="1:8" x14ac:dyDescent="0.25">
      <c r="A10" s="36" t="s">
        <v>240</v>
      </c>
      <c r="B10" s="19">
        <v>24</v>
      </c>
      <c r="E10" s="40" t="s">
        <v>142</v>
      </c>
      <c r="F10" s="39">
        <f>SUM(F3:F9)</f>
        <v>1022</v>
      </c>
    </row>
    <row r="11" spans="1:8" x14ac:dyDescent="0.25">
      <c r="A11" s="36" t="s">
        <v>241</v>
      </c>
      <c r="B11" s="19">
        <v>64</v>
      </c>
    </row>
    <row r="12" spans="1:8" x14ac:dyDescent="0.25">
      <c r="A12" s="36" t="s">
        <v>242</v>
      </c>
      <c r="B12" s="19">
        <v>244</v>
      </c>
      <c r="E12" s="39" t="s">
        <v>243</v>
      </c>
      <c r="G12" s="39"/>
      <c r="H12" s="39"/>
    </row>
    <row r="13" spans="1:8" x14ac:dyDescent="0.25">
      <c r="A13" s="19" t="s">
        <v>244</v>
      </c>
      <c r="B13" s="19">
        <v>34</v>
      </c>
      <c r="E13" s="36" t="s">
        <v>245</v>
      </c>
      <c r="F13" s="19">
        <v>216</v>
      </c>
    </row>
    <row r="14" spans="1:8" x14ac:dyDescent="0.25">
      <c r="A14" s="36" t="s">
        <v>246</v>
      </c>
      <c r="B14" s="19">
        <v>8</v>
      </c>
      <c r="E14" s="36" t="s">
        <v>247</v>
      </c>
      <c r="F14" s="19">
        <v>22</v>
      </c>
    </row>
    <row r="15" spans="1:8" x14ac:dyDescent="0.25">
      <c r="A15" s="36" t="s">
        <v>248</v>
      </c>
      <c r="B15" s="19">
        <v>49</v>
      </c>
      <c r="E15" s="36" t="s">
        <v>249</v>
      </c>
      <c r="F15" s="19">
        <v>21</v>
      </c>
    </row>
    <row r="16" spans="1:8" x14ac:dyDescent="0.25">
      <c r="A16" s="36" t="s">
        <v>250</v>
      </c>
      <c r="B16" s="19">
        <v>41</v>
      </c>
      <c r="E16" s="36" t="s">
        <v>251</v>
      </c>
      <c r="F16" s="19">
        <v>1</v>
      </c>
    </row>
    <row r="17" spans="1:6" x14ac:dyDescent="0.25">
      <c r="A17" s="36" t="s">
        <v>252</v>
      </c>
      <c r="B17" s="19">
        <v>45</v>
      </c>
      <c r="E17" s="36" t="s">
        <v>253</v>
      </c>
      <c r="F17" s="37">
        <v>45</v>
      </c>
    </row>
    <row r="18" spans="1:6" x14ac:dyDescent="0.25">
      <c r="A18" s="36" t="s">
        <v>254</v>
      </c>
      <c r="B18" s="19">
        <v>22</v>
      </c>
      <c r="E18" s="40" t="s">
        <v>142</v>
      </c>
      <c r="F18" s="42">
        <f>SUM(F13:F17)</f>
        <v>305</v>
      </c>
    </row>
    <row r="19" spans="1:6" x14ac:dyDescent="0.25">
      <c r="A19" s="36" t="s">
        <v>255</v>
      </c>
      <c r="B19" s="19">
        <v>84</v>
      </c>
    </row>
    <row r="20" spans="1:6" x14ac:dyDescent="0.25">
      <c r="A20" s="36" t="s">
        <v>256</v>
      </c>
      <c r="B20" s="19">
        <v>43</v>
      </c>
      <c r="E20" s="40" t="s">
        <v>257</v>
      </c>
    </row>
    <row r="21" spans="1:6" x14ac:dyDescent="0.25">
      <c r="A21" s="36" t="s">
        <v>258</v>
      </c>
      <c r="B21" s="19">
        <v>23</v>
      </c>
      <c r="E21" s="36" t="s">
        <v>259</v>
      </c>
      <c r="F21" s="19">
        <v>258</v>
      </c>
    </row>
    <row r="22" spans="1:6" x14ac:dyDescent="0.25">
      <c r="A22" s="36" t="s">
        <v>260</v>
      </c>
      <c r="B22" s="19">
        <v>27</v>
      </c>
      <c r="E22" s="36" t="s">
        <v>261</v>
      </c>
      <c r="F22" s="19">
        <v>262</v>
      </c>
    </row>
    <row r="23" spans="1:6" x14ac:dyDescent="0.25">
      <c r="A23" s="36" t="s">
        <v>262</v>
      </c>
      <c r="B23" s="19">
        <v>262</v>
      </c>
      <c r="E23" s="36" t="s">
        <v>263</v>
      </c>
      <c r="F23" s="19">
        <v>50</v>
      </c>
    </row>
    <row r="24" spans="1:6" x14ac:dyDescent="0.25">
      <c r="A24" s="36" t="s">
        <v>264</v>
      </c>
      <c r="B24" s="19">
        <v>9</v>
      </c>
      <c r="E24" s="36" t="s">
        <v>265</v>
      </c>
      <c r="F24" s="19">
        <v>105</v>
      </c>
    </row>
    <row r="25" spans="1:6" x14ac:dyDescent="0.25">
      <c r="A25" s="36" t="s">
        <v>266</v>
      </c>
      <c r="B25" s="19">
        <v>51</v>
      </c>
      <c r="E25" s="19" t="s">
        <v>267</v>
      </c>
      <c r="F25" s="19">
        <v>122</v>
      </c>
    </row>
    <row r="26" spans="1:6" x14ac:dyDescent="0.25">
      <c r="A26" s="19" t="s">
        <v>268</v>
      </c>
      <c r="B26" s="19">
        <v>73</v>
      </c>
      <c r="E26" s="19" t="s">
        <v>269</v>
      </c>
      <c r="F26" s="19">
        <v>625</v>
      </c>
    </row>
    <row r="27" spans="1:6" x14ac:dyDescent="0.25">
      <c r="A27" s="36" t="s">
        <v>270</v>
      </c>
      <c r="B27" s="19">
        <v>4</v>
      </c>
      <c r="E27" s="19" t="s">
        <v>271</v>
      </c>
      <c r="F27" s="19">
        <v>44</v>
      </c>
    </row>
    <row r="28" spans="1:6" x14ac:dyDescent="0.25">
      <c r="A28" s="36" t="s">
        <v>272</v>
      </c>
      <c r="B28" s="19">
        <v>62</v>
      </c>
      <c r="E28" s="19" t="s">
        <v>273</v>
      </c>
      <c r="F28" s="19">
        <v>28</v>
      </c>
    </row>
    <row r="29" spans="1:6" x14ac:dyDescent="0.25">
      <c r="A29" s="36" t="s">
        <v>274</v>
      </c>
      <c r="B29" s="19">
        <v>21</v>
      </c>
      <c r="E29" s="19" t="s">
        <v>275</v>
      </c>
      <c r="F29" s="19">
        <v>124</v>
      </c>
    </row>
    <row r="30" spans="1:6" x14ac:dyDescent="0.25">
      <c r="A30" s="36" t="s">
        <v>276</v>
      </c>
      <c r="B30" s="19">
        <v>21</v>
      </c>
      <c r="E30" s="19" t="s">
        <v>277</v>
      </c>
      <c r="F30" s="19">
        <v>374</v>
      </c>
    </row>
    <row r="31" spans="1:6" x14ac:dyDescent="0.25">
      <c r="A31" s="36" t="s">
        <v>278</v>
      </c>
      <c r="B31" s="19">
        <v>9</v>
      </c>
      <c r="E31" s="19" t="s">
        <v>279</v>
      </c>
      <c r="F31" s="19">
        <v>80</v>
      </c>
    </row>
    <row r="32" spans="1:6" x14ac:dyDescent="0.25">
      <c r="A32" s="36" t="s">
        <v>280</v>
      </c>
      <c r="B32" s="19">
        <v>51</v>
      </c>
      <c r="E32" s="19" t="s">
        <v>281</v>
      </c>
      <c r="F32" s="37">
        <v>39</v>
      </c>
    </row>
    <row r="33" spans="1:6" x14ac:dyDescent="0.25">
      <c r="A33" s="36" t="s">
        <v>282</v>
      </c>
      <c r="B33" s="19">
        <v>72</v>
      </c>
      <c r="E33" s="39" t="s">
        <v>142</v>
      </c>
      <c r="F33" s="39">
        <f>SUM(F21:F32)</f>
        <v>2111</v>
      </c>
    </row>
    <row r="34" spans="1:6" x14ac:dyDescent="0.25">
      <c r="A34" s="36" t="s">
        <v>283</v>
      </c>
      <c r="B34" s="19">
        <v>71</v>
      </c>
      <c r="E34" s="39"/>
      <c r="F34" s="39"/>
    </row>
    <row r="35" spans="1:6" x14ac:dyDescent="0.25">
      <c r="A35" s="36" t="s">
        <v>284</v>
      </c>
      <c r="B35" s="19">
        <v>16</v>
      </c>
    </row>
    <row r="36" spans="1:6" x14ac:dyDescent="0.25">
      <c r="A36" s="36" t="s">
        <v>285</v>
      </c>
      <c r="B36" s="19">
        <v>17</v>
      </c>
      <c r="E36" s="39" t="s">
        <v>286</v>
      </c>
    </row>
    <row r="37" spans="1:6" x14ac:dyDescent="0.25">
      <c r="A37" s="36" t="s">
        <v>287</v>
      </c>
      <c r="B37" s="19">
        <v>11</v>
      </c>
      <c r="E37" s="19" t="s">
        <v>288</v>
      </c>
      <c r="F37" s="37">
        <v>289</v>
      </c>
    </row>
    <row r="38" spans="1:6" x14ac:dyDescent="0.25">
      <c r="A38" s="36" t="s">
        <v>289</v>
      </c>
      <c r="B38" s="19">
        <v>212</v>
      </c>
      <c r="E38" s="39" t="s">
        <v>142</v>
      </c>
      <c r="F38" s="39">
        <f>F37</f>
        <v>289</v>
      </c>
    </row>
    <row r="39" spans="1:6" x14ac:dyDescent="0.25">
      <c r="A39" s="36" t="s">
        <v>290</v>
      </c>
      <c r="B39" s="19">
        <v>6</v>
      </c>
    </row>
    <row r="40" spans="1:6" x14ac:dyDescent="0.25">
      <c r="A40" s="36" t="s">
        <v>291</v>
      </c>
      <c r="B40" s="19">
        <v>476</v>
      </c>
      <c r="E40" s="36" t="s">
        <v>59</v>
      </c>
      <c r="F40" s="56">
        <v>109</v>
      </c>
    </row>
    <row r="41" spans="1:6" x14ac:dyDescent="0.25">
      <c r="A41" s="19" t="s">
        <v>292</v>
      </c>
      <c r="B41" s="19">
        <v>89</v>
      </c>
      <c r="E41" s="36" t="s">
        <v>293</v>
      </c>
      <c r="F41" s="19">
        <v>222</v>
      </c>
    </row>
    <row r="42" spans="1:6" x14ac:dyDescent="0.25">
      <c r="A42" s="36" t="s">
        <v>294</v>
      </c>
      <c r="B42" s="19">
        <v>67</v>
      </c>
      <c r="E42" s="40"/>
      <c r="F42" s="39"/>
    </row>
    <row r="43" spans="1:6" x14ac:dyDescent="0.25">
      <c r="A43" s="36" t="s">
        <v>295</v>
      </c>
      <c r="B43" s="19">
        <v>16</v>
      </c>
      <c r="E43" s="39" t="s">
        <v>296</v>
      </c>
    </row>
    <row r="44" spans="1:6" ht="15.75" customHeight="1" x14ac:dyDescent="0.25">
      <c r="A44" s="36" t="s">
        <v>297</v>
      </c>
      <c r="B44" s="19">
        <v>46</v>
      </c>
      <c r="E44" s="36" t="s">
        <v>30</v>
      </c>
      <c r="F44" s="19">
        <f>ENROLLMENT!L19</f>
        <v>141</v>
      </c>
    </row>
    <row r="45" spans="1:6" ht="14.25" customHeight="1" x14ac:dyDescent="0.25">
      <c r="A45" s="36" t="s">
        <v>298</v>
      </c>
      <c r="B45" s="19">
        <v>28</v>
      </c>
      <c r="E45" s="19" t="s">
        <v>31</v>
      </c>
      <c r="F45" s="19">
        <f>ENROLLMENT!L20</f>
        <v>0</v>
      </c>
    </row>
    <row r="46" spans="1:6" x14ac:dyDescent="0.25">
      <c r="A46" s="36" t="s">
        <v>299</v>
      </c>
      <c r="B46" s="19">
        <v>35</v>
      </c>
      <c r="E46" s="36" t="s">
        <v>32</v>
      </c>
      <c r="F46" s="19">
        <f>ENROLLMENT!L21</f>
        <v>10</v>
      </c>
    </row>
    <row r="47" spans="1:6" x14ac:dyDescent="0.25">
      <c r="A47" s="36" t="s">
        <v>300</v>
      </c>
      <c r="B47" s="37">
        <v>17</v>
      </c>
      <c r="E47" s="36" t="s">
        <v>301</v>
      </c>
      <c r="F47" s="19">
        <f>ENROLLMENT!L22</f>
        <v>619</v>
      </c>
    </row>
    <row r="48" spans="1:6" x14ac:dyDescent="0.25">
      <c r="A48" s="39" t="s">
        <v>142</v>
      </c>
      <c r="B48" s="39">
        <f>SUM(B3:B47)</f>
        <v>2628</v>
      </c>
      <c r="E48" s="19" t="s">
        <v>34</v>
      </c>
      <c r="F48" s="19">
        <f>ENROLLMENT!L23</f>
        <v>7</v>
      </c>
    </row>
    <row r="49" spans="1:6" x14ac:dyDescent="0.25">
      <c r="A49" s="36"/>
      <c r="E49" s="36" t="s">
        <v>35</v>
      </c>
      <c r="F49" s="19">
        <f>ENROLLMENT!L24</f>
        <v>18</v>
      </c>
    </row>
    <row r="50" spans="1:6" x14ac:dyDescent="0.25">
      <c r="A50" s="40" t="s">
        <v>302</v>
      </c>
      <c r="E50" s="36" t="s">
        <v>303</v>
      </c>
      <c r="F50" s="19">
        <f>ENROLLMENT!L25</f>
        <v>28</v>
      </c>
    </row>
    <row r="51" spans="1:6" x14ac:dyDescent="0.25">
      <c r="A51" s="36" t="s">
        <v>304</v>
      </c>
      <c r="B51" s="19">
        <v>10</v>
      </c>
      <c r="E51" s="36" t="s">
        <v>37</v>
      </c>
      <c r="F51" s="19">
        <f>ENROLLMENT!L26</f>
        <v>39</v>
      </c>
    </row>
    <row r="52" spans="1:6" x14ac:dyDescent="0.25">
      <c r="A52" s="36" t="s">
        <v>305</v>
      </c>
      <c r="B52" s="19">
        <v>86</v>
      </c>
      <c r="E52" s="36" t="s">
        <v>306</v>
      </c>
      <c r="F52" s="19">
        <v>20</v>
      </c>
    </row>
    <row r="53" spans="1:6" x14ac:dyDescent="0.25">
      <c r="A53" s="36" t="s">
        <v>307</v>
      </c>
      <c r="B53" s="19">
        <v>2</v>
      </c>
      <c r="E53" s="36" t="s">
        <v>308</v>
      </c>
      <c r="F53" s="19">
        <v>42</v>
      </c>
    </row>
    <row r="54" spans="1:6" x14ac:dyDescent="0.25">
      <c r="A54" s="36" t="s">
        <v>309</v>
      </c>
      <c r="B54" s="19">
        <v>6</v>
      </c>
      <c r="E54" s="36" t="s">
        <v>40</v>
      </c>
      <c r="F54" s="19">
        <f>ENROLLMENT!L29</f>
        <v>21</v>
      </c>
    </row>
    <row r="55" spans="1:6" x14ac:dyDescent="0.25">
      <c r="A55" s="19" t="s">
        <v>310</v>
      </c>
      <c r="B55" s="19">
        <v>174</v>
      </c>
      <c r="E55" s="36" t="s">
        <v>41</v>
      </c>
      <c r="F55" s="37">
        <f>ENROLLMENT!L30</f>
        <v>106</v>
      </c>
    </row>
    <row r="56" spans="1:6" x14ac:dyDescent="0.25">
      <c r="A56" s="19" t="s">
        <v>311</v>
      </c>
      <c r="B56" s="37">
        <v>21</v>
      </c>
      <c r="E56" s="40" t="s">
        <v>142</v>
      </c>
      <c r="F56" s="39">
        <f>SUM(F44:F55)-(2*F48)</f>
        <v>1037</v>
      </c>
    </row>
    <row r="57" spans="1:6" x14ac:dyDescent="0.25">
      <c r="A57" s="39" t="s">
        <v>142</v>
      </c>
      <c r="B57" s="39">
        <f>SUM(B51:B56)</f>
        <v>299</v>
      </c>
    </row>
    <row r="58" spans="1:6" x14ac:dyDescent="0.25">
      <c r="E58" s="40" t="s">
        <v>312</v>
      </c>
    </row>
    <row r="59" spans="1:6" x14ac:dyDescent="0.25">
      <c r="E59" s="39" t="s">
        <v>313</v>
      </c>
    </row>
    <row r="65" spans="1:9" x14ac:dyDescent="0.25">
      <c r="A65" s="40"/>
    </row>
    <row r="66" spans="1:9" x14ac:dyDescent="0.25">
      <c r="B66" s="39"/>
    </row>
    <row r="67" spans="1:9" x14ac:dyDescent="0.25">
      <c r="A67" s="40"/>
    </row>
    <row r="68" spans="1:9" x14ac:dyDescent="0.25">
      <c r="B68" s="69"/>
    </row>
    <row r="71" spans="1:9" x14ac:dyDescent="0.25">
      <c r="C71" s="39"/>
      <c r="I71" s="39"/>
    </row>
    <row r="73" spans="1:9" s="39" customFormat="1" x14ac:dyDescent="0.25">
      <c r="A73" s="19"/>
      <c r="B73" s="19"/>
      <c r="C73" s="69"/>
      <c r="E73" s="19"/>
      <c r="F73" s="19"/>
      <c r="G73" s="19"/>
      <c r="H73" s="19"/>
      <c r="I73" s="19"/>
    </row>
    <row r="80" spans="1:9" x14ac:dyDescent="0.25">
      <c r="E80" s="39"/>
      <c r="F80" s="39"/>
    </row>
  </sheetData>
  <customSheetViews>
    <customSheetView guid="{0782D04A-F9DD-462B-84E5-7F9CBB74479B}" showPageBreaks="1" showGridLines="0">
      <pageMargins left="0" right="0" top="0" bottom="0" header="0" footer="0"/>
      <printOptions verticalCentered="1"/>
      <pageSetup scale="94" orientation="portrait" horizontalDpi="4294967292" verticalDpi="300" r:id="rId1"/>
      <headerFooter alignWithMargins="0">
        <oddHeader>&amp;C&amp;"Times New Roman,Bold"&amp;U
ENROLLMENT BY MAJOR*</oddHeader>
      </headerFooter>
    </customSheetView>
  </customSheetViews>
  <phoneticPr fontId="0" type="noConversion"/>
  <printOptions verticalCentered="1" gridLinesSet="0"/>
  <pageMargins left="0.5" right="0.5" top="0.73" bottom="0.48" header="0.28000000000000003" footer="0.24"/>
  <pageSetup scale="82" orientation="portrait" horizontalDpi="4294967292" verticalDpi="300" r:id="rId2"/>
  <headerFooter alignWithMargins="0">
    <oddHeader>&amp;C&amp;"Times New Roman,Bold"&amp;U
ENROLLMENT BY MAJOR*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J34"/>
  <sheetViews>
    <sheetView showGridLines="0" view="pageLayout" zoomScale="85" zoomScaleNormal="75" zoomScalePageLayoutView="85" workbookViewId="0">
      <selection activeCell="G31" sqref="G31"/>
    </sheetView>
  </sheetViews>
  <sheetFormatPr defaultRowHeight="18.75" x14ac:dyDescent="0.3"/>
  <cols>
    <col min="1" max="1" width="46" customWidth="1"/>
    <col min="5" max="5" width="9.88671875" style="34" bestFit="1" customWidth="1"/>
    <col min="6" max="6" width="9.88671875" customWidth="1"/>
    <col min="10" max="10" width="8.88671875" style="34"/>
  </cols>
  <sheetData>
    <row r="4" spans="1:10" ht="23.25" customHeight="1" x14ac:dyDescent="0.35">
      <c r="A4" s="66"/>
      <c r="B4" s="66"/>
      <c r="C4" s="32" t="s">
        <v>314</v>
      </c>
      <c r="D4" s="59"/>
      <c r="E4" s="60"/>
      <c r="F4" s="51" t="s">
        <v>315</v>
      </c>
      <c r="G4" s="67"/>
      <c r="H4" s="60"/>
      <c r="I4" s="32" t="s">
        <v>12</v>
      </c>
      <c r="J4" s="48"/>
    </row>
    <row r="5" spans="1:10" x14ac:dyDescent="0.3">
      <c r="A5" s="34"/>
      <c r="B5" s="48">
        <v>2024</v>
      </c>
      <c r="C5" s="48">
        <v>2025</v>
      </c>
      <c r="D5" s="61">
        <v>2026</v>
      </c>
      <c r="E5" s="48">
        <v>2024</v>
      </c>
      <c r="F5" s="48">
        <v>2025</v>
      </c>
      <c r="G5" s="61">
        <v>2026</v>
      </c>
      <c r="H5" s="48">
        <v>2024</v>
      </c>
      <c r="I5" s="48">
        <v>2025</v>
      </c>
      <c r="J5" s="61">
        <v>2026</v>
      </c>
    </row>
    <row r="6" spans="1:10" x14ac:dyDescent="0.3">
      <c r="A6" s="32" t="s">
        <v>16</v>
      </c>
      <c r="B6" s="34"/>
      <c r="C6" s="34"/>
      <c r="D6" s="62"/>
      <c r="E6" s="63"/>
      <c r="F6" s="34"/>
      <c r="G6" s="62"/>
      <c r="H6" s="63"/>
      <c r="I6" s="34"/>
    </row>
    <row r="7" spans="1:10" x14ac:dyDescent="0.3">
      <c r="A7" s="33" t="s">
        <v>19</v>
      </c>
      <c r="B7" s="34">
        <v>0</v>
      </c>
      <c r="C7" s="34">
        <v>1</v>
      </c>
      <c r="D7" s="62">
        <f>ENROLLMENT!J6</f>
        <v>0</v>
      </c>
      <c r="E7" s="34">
        <v>1607</v>
      </c>
      <c r="F7" s="34">
        <v>1332</v>
      </c>
      <c r="G7" s="62">
        <f>ENROLLMENT!K6</f>
        <v>1437</v>
      </c>
      <c r="H7" s="34">
        <f>B7+E7</f>
        <v>1607</v>
      </c>
      <c r="I7" s="34">
        <f>C7+F7</f>
        <v>1333</v>
      </c>
      <c r="J7" s="34">
        <f t="shared" ref="J7:J8" si="0">D7+G7</f>
        <v>1437</v>
      </c>
    </row>
    <row r="8" spans="1:10" x14ac:dyDescent="0.3">
      <c r="A8" s="33" t="s">
        <v>20</v>
      </c>
      <c r="B8" s="48">
        <v>1</v>
      </c>
      <c r="C8" s="48">
        <v>2</v>
      </c>
      <c r="D8" s="61">
        <f>ENROLLMENT!J7</f>
        <v>0</v>
      </c>
      <c r="E8" s="48">
        <v>111</v>
      </c>
      <c r="F8" s="48">
        <v>99</v>
      </c>
      <c r="G8" s="61">
        <f>ENROLLMENT!K7</f>
        <v>105</v>
      </c>
      <c r="H8" s="48">
        <f t="shared" ref="H8:H16" si="1">B8+E8</f>
        <v>112</v>
      </c>
      <c r="I8" s="48">
        <f t="shared" ref="I8:I16" si="2">C8+F8</f>
        <v>101</v>
      </c>
      <c r="J8" s="48">
        <f t="shared" si="0"/>
        <v>105</v>
      </c>
    </row>
    <row r="9" spans="1:10" x14ac:dyDescent="0.3">
      <c r="A9" s="33" t="s">
        <v>21</v>
      </c>
      <c r="B9" s="34">
        <v>1</v>
      </c>
      <c r="C9" s="34">
        <v>3</v>
      </c>
      <c r="D9" s="34">
        <f>SUM(D7:D8)</f>
        <v>0</v>
      </c>
      <c r="E9" s="63">
        <v>1718</v>
      </c>
      <c r="F9" s="34">
        <v>1431</v>
      </c>
      <c r="G9" s="62">
        <f t="shared" ref="G9:J9" si="3">SUM(G7:G8)</f>
        <v>1542</v>
      </c>
      <c r="H9" s="34">
        <f t="shared" si="1"/>
        <v>1719</v>
      </c>
      <c r="I9" s="34">
        <f t="shared" si="2"/>
        <v>1434</v>
      </c>
      <c r="J9" s="34">
        <f t="shared" si="3"/>
        <v>1542</v>
      </c>
    </row>
    <row r="10" spans="1:10" x14ac:dyDescent="0.3">
      <c r="A10" s="34"/>
      <c r="B10" s="34"/>
      <c r="C10" s="34"/>
      <c r="D10" s="62"/>
      <c r="E10" s="63"/>
      <c r="F10" s="34"/>
      <c r="G10" s="62"/>
      <c r="H10" s="34"/>
      <c r="I10" s="34"/>
    </row>
    <row r="11" spans="1:10" x14ac:dyDescent="0.3">
      <c r="A11" s="33" t="s">
        <v>23</v>
      </c>
      <c r="B11" s="34">
        <v>4</v>
      </c>
      <c r="C11" s="34">
        <v>1</v>
      </c>
      <c r="D11" s="62">
        <f>ENROLLMENT!J10</f>
        <v>1</v>
      </c>
      <c r="E11" s="34">
        <v>1509</v>
      </c>
      <c r="F11" s="34">
        <v>1418</v>
      </c>
      <c r="G11" s="62">
        <f>ENROLLMENT!K10</f>
        <v>1188</v>
      </c>
      <c r="H11" s="34">
        <f t="shared" si="1"/>
        <v>1513</v>
      </c>
      <c r="I11" s="34">
        <f t="shared" si="2"/>
        <v>1419</v>
      </c>
      <c r="J11" s="34">
        <f t="shared" ref="J11:J15" si="4">D11+G11</f>
        <v>1189</v>
      </c>
    </row>
    <row r="12" spans="1:10" x14ac:dyDescent="0.3">
      <c r="A12" s="33" t="s">
        <v>24</v>
      </c>
      <c r="B12" s="34">
        <v>11</v>
      </c>
      <c r="C12" s="34">
        <v>1</v>
      </c>
      <c r="D12" s="62">
        <f>ENROLLMENT!J11</f>
        <v>5</v>
      </c>
      <c r="E12" s="34">
        <v>1518</v>
      </c>
      <c r="F12" s="34">
        <v>1488</v>
      </c>
      <c r="G12" s="62">
        <f>ENROLLMENT!K11</f>
        <v>1421</v>
      </c>
      <c r="H12" s="34">
        <f t="shared" si="1"/>
        <v>1529</v>
      </c>
      <c r="I12" s="34">
        <f t="shared" si="2"/>
        <v>1489</v>
      </c>
      <c r="J12" s="34">
        <f t="shared" si="4"/>
        <v>1426</v>
      </c>
    </row>
    <row r="13" spans="1:10" x14ac:dyDescent="0.3">
      <c r="A13" s="33" t="s">
        <v>25</v>
      </c>
      <c r="B13" s="34">
        <v>90</v>
      </c>
      <c r="C13" s="34">
        <v>92</v>
      </c>
      <c r="D13" s="62">
        <f>ENROLLMENT!J12</f>
        <v>89</v>
      </c>
      <c r="E13" s="34">
        <v>1445</v>
      </c>
      <c r="F13" s="34">
        <v>1587</v>
      </c>
      <c r="G13" s="62">
        <f>ENROLLMENT!K12</f>
        <v>1582</v>
      </c>
      <c r="H13" s="34">
        <f t="shared" si="1"/>
        <v>1535</v>
      </c>
      <c r="I13" s="34">
        <f t="shared" si="2"/>
        <v>1679</v>
      </c>
      <c r="J13" s="34">
        <f t="shared" si="4"/>
        <v>1671</v>
      </c>
    </row>
    <row r="14" spans="1:10" x14ac:dyDescent="0.3">
      <c r="A14" s="33" t="s">
        <v>26</v>
      </c>
      <c r="B14" s="34">
        <v>85</v>
      </c>
      <c r="C14" s="34">
        <v>71</v>
      </c>
      <c r="D14" s="62">
        <f>ENROLLMENT!J13</f>
        <v>47</v>
      </c>
      <c r="E14" s="34">
        <v>28</v>
      </c>
      <c r="F14" s="34">
        <v>44</v>
      </c>
      <c r="G14" s="62">
        <f>ENROLLMENT!K13</f>
        <v>61</v>
      </c>
      <c r="H14" s="34">
        <f t="shared" si="1"/>
        <v>113</v>
      </c>
      <c r="I14" s="34">
        <f t="shared" si="2"/>
        <v>115</v>
      </c>
      <c r="J14" s="34">
        <f t="shared" ref="J14" si="5">D14+G14</f>
        <v>108</v>
      </c>
    </row>
    <row r="15" spans="1:10" x14ac:dyDescent="0.3">
      <c r="A15" s="33" t="s">
        <v>27</v>
      </c>
      <c r="B15" s="48">
        <v>0</v>
      </c>
      <c r="C15" s="48">
        <v>0</v>
      </c>
      <c r="D15" s="61">
        <f>ENROLLMENT!J14</f>
        <v>0</v>
      </c>
      <c r="E15" s="48">
        <v>43</v>
      </c>
      <c r="F15" s="48">
        <v>55</v>
      </c>
      <c r="G15" s="61">
        <f>ENROLLMENT!K14</f>
        <v>51</v>
      </c>
      <c r="H15" s="48">
        <f t="shared" si="1"/>
        <v>43</v>
      </c>
      <c r="I15" s="48">
        <f t="shared" si="2"/>
        <v>55</v>
      </c>
      <c r="J15" s="48">
        <f t="shared" si="4"/>
        <v>51</v>
      </c>
    </row>
    <row r="16" spans="1:10" x14ac:dyDescent="0.3">
      <c r="A16" s="35" t="s">
        <v>316</v>
      </c>
      <c r="B16" s="49">
        <v>191</v>
      </c>
      <c r="C16" s="49">
        <v>168</v>
      </c>
      <c r="D16" s="64">
        <f>SUM(D9:D15)</f>
        <v>142</v>
      </c>
      <c r="E16" s="65">
        <v>6261</v>
      </c>
      <c r="F16" s="49">
        <v>6023</v>
      </c>
      <c r="G16" s="64">
        <f t="shared" ref="G16:J16" si="6">SUM(G9:G15)</f>
        <v>5845</v>
      </c>
      <c r="H16" s="49">
        <f t="shared" si="1"/>
        <v>6452</v>
      </c>
      <c r="I16" s="49">
        <f t="shared" si="2"/>
        <v>6191</v>
      </c>
      <c r="J16" s="49">
        <f t="shared" si="6"/>
        <v>5987</v>
      </c>
    </row>
    <row r="17" spans="1:10" x14ac:dyDescent="0.3">
      <c r="A17" s="34"/>
      <c r="B17" s="34"/>
      <c r="C17" s="34"/>
      <c r="D17" s="62"/>
      <c r="E17" s="63"/>
      <c r="F17" s="34"/>
      <c r="G17" s="62"/>
      <c r="H17" s="63"/>
      <c r="I17" s="34"/>
    </row>
    <row r="18" spans="1:10" x14ac:dyDescent="0.3">
      <c r="A18" s="32" t="s">
        <v>29</v>
      </c>
      <c r="B18" s="34"/>
      <c r="C18" s="34"/>
      <c r="D18" s="62"/>
      <c r="E18" s="63"/>
      <c r="F18" s="34"/>
      <c r="G18" s="62"/>
      <c r="H18" s="63"/>
      <c r="I18" s="34"/>
    </row>
    <row r="19" spans="1:10" x14ac:dyDescent="0.3">
      <c r="A19" s="33" t="s">
        <v>30</v>
      </c>
      <c r="B19" s="34">
        <v>0</v>
      </c>
      <c r="C19" s="34">
        <v>0</v>
      </c>
      <c r="D19" s="62">
        <f>ENROLLMENT!J19</f>
        <v>0</v>
      </c>
      <c r="E19" s="34">
        <v>134</v>
      </c>
      <c r="F19" s="34">
        <v>141</v>
      </c>
      <c r="G19" s="71">
        <f>ENROLLMENT!K19</f>
        <v>141</v>
      </c>
      <c r="H19" s="34">
        <f>B19+E19</f>
        <v>134</v>
      </c>
      <c r="I19" s="34">
        <f>C19+F19</f>
        <v>141</v>
      </c>
      <c r="J19" s="34">
        <f>D19+G19</f>
        <v>141</v>
      </c>
    </row>
    <row r="20" spans="1:10" x14ac:dyDescent="0.3">
      <c r="A20" s="34" t="s">
        <v>31</v>
      </c>
      <c r="B20" s="34">
        <v>0</v>
      </c>
      <c r="C20" s="34">
        <v>0</v>
      </c>
      <c r="D20" s="71">
        <v>0</v>
      </c>
      <c r="E20" s="34">
        <v>0</v>
      </c>
      <c r="F20" s="34">
        <v>0</v>
      </c>
      <c r="G20" s="71">
        <v>0</v>
      </c>
      <c r="H20" s="34">
        <v>0</v>
      </c>
      <c r="I20" s="34">
        <v>0</v>
      </c>
      <c r="J20" s="34">
        <v>0</v>
      </c>
    </row>
    <row r="21" spans="1:10" x14ac:dyDescent="0.3">
      <c r="A21" s="33" t="s">
        <v>32</v>
      </c>
      <c r="B21" s="34">
        <v>0</v>
      </c>
      <c r="C21" s="34">
        <v>0</v>
      </c>
      <c r="D21" s="71">
        <f>ENROLLMENT!J21</f>
        <v>0</v>
      </c>
      <c r="E21" s="34">
        <v>0</v>
      </c>
      <c r="F21" s="34">
        <v>16</v>
      </c>
      <c r="G21" s="71">
        <f>ENROLLMENT!K21</f>
        <v>10</v>
      </c>
      <c r="H21" s="34">
        <f t="shared" ref="H21:J23" si="7">B21+E21</f>
        <v>0</v>
      </c>
      <c r="I21" s="34">
        <f t="shared" si="7"/>
        <v>16</v>
      </c>
      <c r="J21" s="34">
        <f t="shared" si="7"/>
        <v>10</v>
      </c>
    </row>
    <row r="22" spans="1:10" x14ac:dyDescent="0.3">
      <c r="A22" s="33" t="s">
        <v>33</v>
      </c>
      <c r="B22" s="34">
        <v>36</v>
      </c>
      <c r="C22" s="34">
        <v>78</v>
      </c>
      <c r="D22" s="62">
        <f>ENROLLMENT!J22</f>
        <v>118</v>
      </c>
      <c r="E22" s="34">
        <v>443</v>
      </c>
      <c r="F22" s="34">
        <v>466</v>
      </c>
      <c r="G22" s="71">
        <f>ENROLLMENT!K22</f>
        <v>501</v>
      </c>
      <c r="H22" s="34">
        <f t="shared" si="7"/>
        <v>479</v>
      </c>
      <c r="I22" s="34">
        <f t="shared" si="7"/>
        <v>544</v>
      </c>
      <c r="J22" s="34">
        <f t="shared" si="7"/>
        <v>619</v>
      </c>
    </row>
    <row r="23" spans="1:10" x14ac:dyDescent="0.3">
      <c r="A23" s="33" t="s">
        <v>34</v>
      </c>
      <c r="B23" s="34">
        <v>0</v>
      </c>
      <c r="C23" s="34">
        <v>0</v>
      </c>
      <c r="D23" s="62">
        <f>ENROLLMENT!J23</f>
        <v>0</v>
      </c>
      <c r="E23" s="34">
        <v>21</v>
      </c>
      <c r="F23" s="34">
        <v>14</v>
      </c>
      <c r="G23" s="62">
        <f>ENROLLMENT!K23</f>
        <v>7</v>
      </c>
      <c r="H23" s="34">
        <f t="shared" si="7"/>
        <v>21</v>
      </c>
      <c r="I23" s="34">
        <f t="shared" si="7"/>
        <v>14</v>
      </c>
      <c r="J23" s="34">
        <f t="shared" si="7"/>
        <v>7</v>
      </c>
    </row>
    <row r="24" spans="1:10" x14ac:dyDescent="0.3">
      <c r="A24" s="33" t="s">
        <v>35</v>
      </c>
      <c r="B24" s="34">
        <v>0</v>
      </c>
      <c r="C24" s="34">
        <v>5</v>
      </c>
      <c r="D24" s="62">
        <f>ENROLLMENT!J24</f>
        <v>1</v>
      </c>
      <c r="E24" s="34">
        <v>21</v>
      </c>
      <c r="F24" s="34">
        <v>16</v>
      </c>
      <c r="G24" s="62">
        <f>ENROLLMENT!K24</f>
        <v>17</v>
      </c>
      <c r="H24" s="34">
        <f t="shared" ref="H24:I29" si="8">B24+E24</f>
        <v>21</v>
      </c>
      <c r="I24" s="34">
        <f t="shared" si="8"/>
        <v>21</v>
      </c>
      <c r="J24" s="34">
        <f t="shared" ref="J24:J28" si="9">D24+G24</f>
        <v>18</v>
      </c>
    </row>
    <row r="25" spans="1:10" x14ac:dyDescent="0.3">
      <c r="A25" s="33" t="s">
        <v>36</v>
      </c>
      <c r="B25" s="34">
        <v>16</v>
      </c>
      <c r="C25" s="34">
        <v>16</v>
      </c>
      <c r="D25" s="62">
        <f>ENROLLMENT!J25</f>
        <v>16</v>
      </c>
      <c r="E25" s="34">
        <v>26</v>
      </c>
      <c r="F25" s="34">
        <v>19</v>
      </c>
      <c r="G25" s="62">
        <f>ENROLLMENT!K25</f>
        <v>12</v>
      </c>
      <c r="H25" s="34">
        <f t="shared" si="8"/>
        <v>42</v>
      </c>
      <c r="I25" s="34">
        <f t="shared" si="8"/>
        <v>35</v>
      </c>
      <c r="J25" s="34">
        <f t="shared" si="9"/>
        <v>28</v>
      </c>
    </row>
    <row r="26" spans="1:10" x14ac:dyDescent="0.3">
      <c r="A26" s="33" t="s">
        <v>37</v>
      </c>
      <c r="B26" s="34">
        <v>0</v>
      </c>
      <c r="C26" s="34">
        <v>35</v>
      </c>
      <c r="D26" s="62">
        <f>ENROLLMENT!J26</f>
        <v>39</v>
      </c>
      <c r="E26" s="34">
        <v>34</v>
      </c>
      <c r="F26" s="34">
        <v>0</v>
      </c>
      <c r="G26" s="62">
        <f>ENROLLMENT!K26</f>
        <v>0</v>
      </c>
      <c r="H26" s="34">
        <f t="shared" si="8"/>
        <v>34</v>
      </c>
      <c r="I26" s="34">
        <f t="shared" si="8"/>
        <v>35</v>
      </c>
      <c r="J26" s="34">
        <f t="shared" si="9"/>
        <v>39</v>
      </c>
    </row>
    <row r="27" spans="1:10" x14ac:dyDescent="0.3">
      <c r="A27" s="33" t="s">
        <v>38</v>
      </c>
      <c r="B27" s="34">
        <v>0</v>
      </c>
      <c r="C27" s="34">
        <v>0</v>
      </c>
      <c r="D27" s="62">
        <f>ENROLLMENT!J27</f>
        <v>0</v>
      </c>
      <c r="E27" s="34">
        <v>1</v>
      </c>
      <c r="F27" s="34">
        <v>4</v>
      </c>
      <c r="G27" s="62">
        <f>ENROLLMENT!K27</f>
        <v>1</v>
      </c>
      <c r="H27" s="34">
        <f t="shared" si="8"/>
        <v>1</v>
      </c>
      <c r="I27" s="34">
        <f t="shared" si="8"/>
        <v>4</v>
      </c>
      <c r="J27" s="34">
        <f t="shared" si="9"/>
        <v>1</v>
      </c>
    </row>
    <row r="28" spans="1:10" x14ac:dyDescent="0.3">
      <c r="A28" s="33" t="s">
        <v>39</v>
      </c>
      <c r="B28" s="34">
        <v>8</v>
      </c>
      <c r="C28" s="34">
        <v>6</v>
      </c>
      <c r="D28" s="62">
        <f>ENROLLMENT!J28</f>
        <v>6</v>
      </c>
      <c r="E28" s="34">
        <v>15</v>
      </c>
      <c r="F28" s="34">
        <v>18</v>
      </c>
      <c r="G28" s="62">
        <f>ENROLLMENT!K28</f>
        <v>17</v>
      </c>
      <c r="H28" s="34">
        <f t="shared" si="8"/>
        <v>23</v>
      </c>
      <c r="I28" s="34">
        <f t="shared" si="8"/>
        <v>24</v>
      </c>
      <c r="J28" s="34">
        <f t="shared" si="9"/>
        <v>23</v>
      </c>
    </row>
    <row r="29" spans="1:10" x14ac:dyDescent="0.3">
      <c r="A29" s="33" t="s">
        <v>40</v>
      </c>
      <c r="B29" s="34">
        <v>0</v>
      </c>
      <c r="C29" s="34">
        <v>0</v>
      </c>
      <c r="D29" s="62">
        <f>ENROLLMENT!J29</f>
        <v>0</v>
      </c>
      <c r="E29" s="34">
        <v>0</v>
      </c>
      <c r="F29" s="34">
        <v>0</v>
      </c>
      <c r="G29" s="62">
        <f>ENROLLMENT!K29</f>
        <v>21</v>
      </c>
      <c r="H29" s="34">
        <f t="shared" si="8"/>
        <v>0</v>
      </c>
      <c r="I29" s="34">
        <f t="shared" si="8"/>
        <v>0</v>
      </c>
      <c r="J29" s="34">
        <f>D29+G29</f>
        <v>21</v>
      </c>
    </row>
    <row r="30" spans="1:10" x14ac:dyDescent="0.3">
      <c r="A30" s="33" t="s">
        <v>41</v>
      </c>
      <c r="B30" s="34">
        <v>0</v>
      </c>
      <c r="C30" s="34">
        <v>0</v>
      </c>
      <c r="D30" s="62">
        <f>ENROLLMENT!J30</f>
        <v>0</v>
      </c>
      <c r="E30" s="34">
        <v>74</v>
      </c>
      <c r="F30" s="34">
        <v>73</v>
      </c>
      <c r="G30" s="62">
        <f>ENROLLMENT!K30</f>
        <v>106</v>
      </c>
      <c r="H30" s="34">
        <f t="shared" ref="H30:H31" si="10">B30+E30</f>
        <v>74</v>
      </c>
      <c r="I30" s="34">
        <f t="shared" ref="I30" si="11">C30+F30</f>
        <v>73</v>
      </c>
      <c r="J30" s="34">
        <f>D30+G30</f>
        <v>106</v>
      </c>
    </row>
    <row r="31" spans="1:10" x14ac:dyDescent="0.3">
      <c r="A31" s="35" t="s">
        <v>317</v>
      </c>
      <c r="B31" s="49">
        <v>60</v>
      </c>
      <c r="C31" s="49">
        <v>140</v>
      </c>
      <c r="D31" s="64">
        <f>SUM(D19:D30)</f>
        <v>180</v>
      </c>
      <c r="E31" s="65">
        <f>SUM(E19:E30)-(2*E23)</f>
        <v>727</v>
      </c>
      <c r="F31" s="49">
        <f>SUM(F19:F30)-(2*F23)</f>
        <v>739</v>
      </c>
      <c r="G31" s="64">
        <f>SUM(G19:G30)</f>
        <v>833</v>
      </c>
      <c r="H31" s="49">
        <f t="shared" si="10"/>
        <v>787</v>
      </c>
      <c r="I31" s="49">
        <f>C31+F31</f>
        <v>879</v>
      </c>
      <c r="J31" s="49">
        <f>SUM(J19:J30)-(2*J23)</f>
        <v>999</v>
      </c>
    </row>
    <row r="32" spans="1:10" x14ac:dyDescent="0.3">
      <c r="A32" s="35" t="s">
        <v>318</v>
      </c>
      <c r="B32" s="50">
        <f t="shared" ref="B32:I32" si="12">B31+B16</f>
        <v>251</v>
      </c>
      <c r="C32" s="50">
        <f t="shared" si="12"/>
        <v>308</v>
      </c>
      <c r="D32" s="50">
        <f t="shared" si="12"/>
        <v>322</v>
      </c>
      <c r="E32" s="50">
        <f t="shared" si="12"/>
        <v>6988</v>
      </c>
      <c r="F32" s="50">
        <f t="shared" si="12"/>
        <v>6762</v>
      </c>
      <c r="G32" s="50">
        <f t="shared" si="12"/>
        <v>6678</v>
      </c>
      <c r="H32" s="50">
        <f t="shared" si="12"/>
        <v>7239</v>
      </c>
      <c r="I32" s="50">
        <f t="shared" si="12"/>
        <v>7070</v>
      </c>
      <c r="J32" s="50">
        <f>J16+J31</f>
        <v>6986</v>
      </c>
    </row>
    <row r="33" spans="1:1" x14ac:dyDescent="0.3">
      <c r="A33" s="19" t="s">
        <v>319</v>
      </c>
    </row>
    <row r="34" spans="1:1" x14ac:dyDescent="0.3">
      <c r="A34" s="19"/>
    </row>
  </sheetData>
  <customSheetViews>
    <customSheetView guid="{0782D04A-F9DD-462B-84E5-7F9CBB74479B}" scale="75" showPageBreaks="1" printArea="1">
      <selection activeCell="J14" sqref="J14"/>
      <pageMargins left="0" right="0" top="0" bottom="0" header="0" footer="0"/>
      <printOptions horizontalCentered="1" verticalCentered="1"/>
      <pageSetup scale="76" orientation="landscape" r:id="rId1"/>
      <headerFooter alignWithMargins="0"/>
    </customSheetView>
  </customSheetViews>
  <phoneticPr fontId="0" type="noConversion"/>
  <printOptions verticalCentered="1"/>
  <pageMargins left="0.25" right="0.25" top="0.25" bottom="0.25" header="0.25" footer="0.5"/>
  <pageSetup scale="76" orientation="landscape" r:id="rId2"/>
  <headerFooter alignWithMargins="0">
    <oddHeader>&amp;C&amp;"Times New Roman,Bold"&amp;14PART III
&amp;UENROLLMENT COMPARISON REPORT
2024-2026</oddHeader>
  </headerFooter>
  <ignoredErrors>
    <ignoredError sqref="G16 D16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syncVertical="1" syncRef="A1" transitionEvaluation="1">
    <pageSetUpPr fitToPage="1"/>
  </sheetPr>
  <dimension ref="A1:J63"/>
  <sheetViews>
    <sheetView showGridLines="0" view="pageLayout" zoomScaleNormal="100" workbookViewId="0">
      <selection activeCell="A2" sqref="A2"/>
    </sheetView>
  </sheetViews>
  <sheetFormatPr defaultRowHeight="15" x14ac:dyDescent="0.25"/>
  <cols>
    <col min="1" max="1" width="36.44140625" style="19" bestFit="1" customWidth="1"/>
    <col min="2" max="3" width="6.88671875" style="19" customWidth="1"/>
    <col min="4" max="4" width="7.88671875" style="19" bestFit="1" customWidth="1"/>
    <col min="5" max="5" width="6.88671875" style="72" customWidth="1"/>
    <col min="6" max="6" width="5.88671875" style="19" customWidth="1"/>
    <col min="7" max="7" width="38.44140625" style="19" bestFit="1" customWidth="1"/>
    <col min="8" max="10" width="6.88671875" style="19" customWidth="1"/>
    <col min="11" max="16384" width="8.88671875" style="19"/>
  </cols>
  <sheetData>
    <row r="1" spans="1:10" x14ac:dyDescent="0.25">
      <c r="A1" s="38"/>
      <c r="B1" s="41">
        <v>2024</v>
      </c>
      <c r="C1" s="41">
        <v>2025</v>
      </c>
      <c r="D1" s="41">
        <v>2026</v>
      </c>
      <c r="E1" s="25"/>
      <c r="H1" s="41">
        <v>2024</v>
      </c>
      <c r="I1" s="41">
        <v>2025</v>
      </c>
      <c r="J1" s="41">
        <v>2026</v>
      </c>
    </row>
    <row r="2" spans="1:10" x14ac:dyDescent="0.25">
      <c r="A2" s="39" t="s">
        <v>224</v>
      </c>
      <c r="G2" s="40" t="s">
        <v>225</v>
      </c>
    </row>
    <row r="3" spans="1:10" x14ac:dyDescent="0.25">
      <c r="A3" s="36" t="s">
        <v>226</v>
      </c>
      <c r="B3" s="19">
        <v>53</v>
      </c>
      <c r="C3" s="19">
        <v>52</v>
      </c>
      <c r="D3" s="19">
        <v>57</v>
      </c>
      <c r="E3" s="73"/>
      <c r="G3" s="36" t="s">
        <v>227</v>
      </c>
      <c r="H3" s="19">
        <v>187</v>
      </c>
      <c r="I3" s="19">
        <v>155</v>
      </c>
      <c r="J3" s="19">
        <v>137</v>
      </c>
    </row>
    <row r="4" spans="1:10" x14ac:dyDescent="0.25">
      <c r="A4" s="36" t="s">
        <v>228</v>
      </c>
      <c r="B4" s="19">
        <v>24</v>
      </c>
      <c r="C4" s="19">
        <v>17</v>
      </c>
      <c r="D4" s="19">
        <v>18</v>
      </c>
      <c r="E4" s="73"/>
      <c r="G4" s="19" t="s">
        <v>231</v>
      </c>
      <c r="H4" s="19">
        <v>0</v>
      </c>
      <c r="I4" s="19">
        <v>11</v>
      </c>
      <c r="J4" s="19">
        <v>42</v>
      </c>
    </row>
    <row r="5" spans="1:10" x14ac:dyDescent="0.25">
      <c r="A5" s="36" t="s">
        <v>230</v>
      </c>
      <c r="B5" s="19">
        <v>18</v>
      </c>
      <c r="C5" s="19">
        <v>18</v>
      </c>
      <c r="D5" s="19">
        <v>18</v>
      </c>
      <c r="E5" s="73"/>
      <c r="G5" s="36" t="s">
        <v>233</v>
      </c>
      <c r="H5" s="19">
        <v>142</v>
      </c>
      <c r="I5" s="19">
        <v>139</v>
      </c>
      <c r="J5" s="19">
        <v>124</v>
      </c>
    </row>
    <row r="6" spans="1:10" x14ac:dyDescent="0.25">
      <c r="A6" s="36" t="s">
        <v>232</v>
      </c>
      <c r="B6" s="19">
        <v>26</v>
      </c>
      <c r="C6" s="19">
        <v>18</v>
      </c>
      <c r="D6" s="19">
        <v>24</v>
      </c>
      <c r="E6" s="73"/>
      <c r="G6" s="36" t="s">
        <v>235</v>
      </c>
      <c r="H6" s="19">
        <v>71</v>
      </c>
      <c r="I6" s="19">
        <v>49</v>
      </c>
      <c r="J6" s="19">
        <v>50</v>
      </c>
    </row>
    <row r="7" spans="1:10" x14ac:dyDescent="0.25">
      <c r="A7" s="36" t="s">
        <v>234</v>
      </c>
      <c r="B7" s="19">
        <v>15</v>
      </c>
      <c r="C7" s="19">
        <v>18</v>
      </c>
      <c r="D7" s="19">
        <v>17</v>
      </c>
      <c r="E7" s="73"/>
      <c r="G7" s="36" t="s">
        <v>237</v>
      </c>
      <c r="H7" s="19">
        <v>269</v>
      </c>
      <c r="I7" s="19">
        <v>264</v>
      </c>
      <c r="J7" s="19">
        <v>248</v>
      </c>
    </row>
    <row r="8" spans="1:10" x14ac:dyDescent="0.25">
      <c r="A8" s="36" t="s">
        <v>236</v>
      </c>
      <c r="B8" s="19">
        <v>36</v>
      </c>
      <c r="C8" s="19">
        <v>49</v>
      </c>
      <c r="D8" s="19">
        <v>41</v>
      </c>
      <c r="E8" s="73"/>
      <c r="G8" s="36" t="s">
        <v>239</v>
      </c>
      <c r="H8" s="19">
        <v>386</v>
      </c>
      <c r="I8" s="19">
        <v>336</v>
      </c>
      <c r="J8" s="19">
        <v>314</v>
      </c>
    </row>
    <row r="9" spans="1:10" x14ac:dyDescent="0.25">
      <c r="A9" s="36" t="s">
        <v>238</v>
      </c>
      <c r="B9" s="19">
        <v>7</v>
      </c>
      <c r="C9" s="19">
        <v>5</v>
      </c>
      <c r="D9" s="19">
        <v>3</v>
      </c>
      <c r="E9" s="73"/>
      <c r="G9" s="36" t="s">
        <v>320</v>
      </c>
      <c r="H9" s="37">
        <v>166</v>
      </c>
      <c r="I9" s="37">
        <v>135</v>
      </c>
      <c r="J9" s="37">
        <v>107</v>
      </c>
    </row>
    <row r="10" spans="1:10" x14ac:dyDescent="0.25">
      <c r="A10" s="36" t="s">
        <v>240</v>
      </c>
      <c r="B10" s="19">
        <v>20</v>
      </c>
      <c r="C10" s="19">
        <v>21</v>
      </c>
      <c r="D10" s="19">
        <v>24</v>
      </c>
      <c r="E10" s="73"/>
      <c r="G10" s="40" t="s">
        <v>142</v>
      </c>
      <c r="H10" s="39">
        <v>1221</v>
      </c>
      <c r="I10" s="39">
        <f>SUM(I3:I9)</f>
        <v>1089</v>
      </c>
      <c r="J10" s="39">
        <f>SUM(J3:J9)</f>
        <v>1022</v>
      </c>
    </row>
    <row r="11" spans="1:10" x14ac:dyDescent="0.25">
      <c r="A11" s="36" t="s">
        <v>241</v>
      </c>
      <c r="B11" s="19">
        <v>62</v>
      </c>
      <c r="C11" s="19">
        <v>65</v>
      </c>
      <c r="D11" s="19">
        <v>64</v>
      </c>
      <c r="E11" s="73"/>
      <c r="G11" s="39"/>
    </row>
    <row r="12" spans="1:10" x14ac:dyDescent="0.25">
      <c r="A12" s="36" t="s">
        <v>242</v>
      </c>
      <c r="B12" s="19">
        <v>283</v>
      </c>
      <c r="C12" s="19">
        <v>258</v>
      </c>
      <c r="D12" s="19">
        <v>244</v>
      </c>
      <c r="E12" s="73"/>
      <c r="G12" s="39" t="s">
        <v>243</v>
      </c>
    </row>
    <row r="13" spans="1:10" x14ac:dyDescent="0.25">
      <c r="A13" s="36" t="s">
        <v>321</v>
      </c>
      <c r="B13" s="19">
        <v>0</v>
      </c>
      <c r="C13" s="19">
        <v>2</v>
      </c>
      <c r="D13" s="19">
        <v>0</v>
      </c>
      <c r="E13" s="73"/>
      <c r="G13" s="36" t="s">
        <v>322</v>
      </c>
      <c r="H13" s="19">
        <v>2</v>
      </c>
      <c r="I13" s="19">
        <v>1</v>
      </c>
      <c r="J13" s="19">
        <v>0</v>
      </c>
    </row>
    <row r="14" spans="1:10" x14ac:dyDescent="0.25">
      <c r="A14" s="36" t="s">
        <v>244</v>
      </c>
      <c r="B14" s="19">
        <v>36</v>
      </c>
      <c r="C14" s="19">
        <v>22</v>
      </c>
      <c r="D14" s="19">
        <v>34</v>
      </c>
      <c r="E14" s="73"/>
      <c r="G14" s="36" t="s">
        <v>245</v>
      </c>
      <c r="H14" s="19">
        <v>199</v>
      </c>
      <c r="I14" s="19">
        <v>183</v>
      </c>
      <c r="J14" s="19">
        <v>216</v>
      </c>
    </row>
    <row r="15" spans="1:10" x14ac:dyDescent="0.25">
      <c r="A15" s="36" t="s">
        <v>246</v>
      </c>
      <c r="B15" s="19">
        <v>8</v>
      </c>
      <c r="C15" s="19">
        <v>14</v>
      </c>
      <c r="D15" s="19">
        <v>8</v>
      </c>
      <c r="E15" s="73"/>
      <c r="G15" s="36" t="s">
        <v>247</v>
      </c>
      <c r="H15" s="19">
        <v>20</v>
      </c>
      <c r="I15" s="19">
        <v>22</v>
      </c>
      <c r="J15" s="19">
        <v>22</v>
      </c>
    </row>
    <row r="16" spans="1:10" x14ac:dyDescent="0.25">
      <c r="A16" s="19" t="s">
        <v>323</v>
      </c>
      <c r="B16" s="19">
        <v>148</v>
      </c>
      <c r="C16" s="19">
        <v>134</v>
      </c>
      <c r="D16" s="19">
        <v>0</v>
      </c>
      <c r="E16" s="73"/>
      <c r="G16" s="36" t="s">
        <v>249</v>
      </c>
      <c r="H16" s="19">
        <v>19</v>
      </c>
      <c r="I16" s="19">
        <v>15</v>
      </c>
      <c r="J16" s="19">
        <v>21</v>
      </c>
    </row>
    <row r="17" spans="1:10" x14ac:dyDescent="0.25">
      <c r="A17" s="36" t="s">
        <v>248</v>
      </c>
      <c r="B17" s="19">
        <v>45</v>
      </c>
      <c r="C17" s="19">
        <v>39</v>
      </c>
      <c r="D17" s="19">
        <v>49</v>
      </c>
      <c r="E17" s="73"/>
      <c r="G17" s="19" t="s">
        <v>251</v>
      </c>
      <c r="H17" s="19">
        <v>1</v>
      </c>
      <c r="I17" s="19">
        <v>2</v>
      </c>
      <c r="J17" s="19">
        <v>1</v>
      </c>
    </row>
    <row r="18" spans="1:10" x14ac:dyDescent="0.25">
      <c r="A18" s="36" t="s">
        <v>250</v>
      </c>
      <c r="B18" s="19">
        <v>35</v>
      </c>
      <c r="C18" s="19">
        <v>27</v>
      </c>
      <c r="D18" s="19">
        <v>41</v>
      </c>
      <c r="E18" s="73"/>
      <c r="G18" s="19" t="s">
        <v>253</v>
      </c>
      <c r="H18" s="37">
        <v>40</v>
      </c>
      <c r="I18" s="37">
        <v>39</v>
      </c>
      <c r="J18" s="37">
        <v>45</v>
      </c>
    </row>
    <row r="19" spans="1:10" x14ac:dyDescent="0.25">
      <c r="A19" s="36" t="s">
        <v>252</v>
      </c>
      <c r="B19" s="19">
        <v>36</v>
      </c>
      <c r="C19" s="19">
        <v>38</v>
      </c>
      <c r="D19" s="19">
        <v>45</v>
      </c>
      <c r="E19" s="73"/>
      <c r="G19" s="40" t="s">
        <v>142</v>
      </c>
      <c r="H19" s="39">
        <v>281</v>
      </c>
      <c r="I19" s="39">
        <f>SUM(I13:I18)</f>
        <v>262</v>
      </c>
      <c r="J19" s="39">
        <f>SUM(J13:J18)</f>
        <v>305</v>
      </c>
    </row>
    <row r="20" spans="1:10" x14ac:dyDescent="0.25">
      <c r="A20" s="36" t="s">
        <v>254</v>
      </c>
      <c r="B20" s="19">
        <v>23</v>
      </c>
      <c r="C20" s="19">
        <v>18</v>
      </c>
      <c r="D20" s="19">
        <v>22</v>
      </c>
      <c r="E20" s="73"/>
      <c r="G20" s="40"/>
    </row>
    <row r="21" spans="1:10" x14ac:dyDescent="0.25">
      <c r="A21" s="19" t="s">
        <v>324</v>
      </c>
      <c r="B21" s="19">
        <v>156</v>
      </c>
      <c r="C21" s="19">
        <v>189</v>
      </c>
      <c r="D21" s="19">
        <v>0</v>
      </c>
      <c r="E21" s="73"/>
      <c r="G21" s="40" t="s">
        <v>257</v>
      </c>
    </row>
    <row r="22" spans="1:10" x14ac:dyDescent="0.25">
      <c r="A22" s="36" t="s">
        <v>325</v>
      </c>
      <c r="B22" s="19">
        <v>2</v>
      </c>
      <c r="C22" s="19">
        <v>0</v>
      </c>
      <c r="D22" s="19">
        <v>0</v>
      </c>
      <c r="E22" s="73"/>
      <c r="G22" s="36" t="s">
        <v>259</v>
      </c>
      <c r="H22" s="19">
        <v>209</v>
      </c>
      <c r="I22" s="19">
        <v>214</v>
      </c>
      <c r="J22" s="19">
        <v>258</v>
      </c>
    </row>
    <row r="23" spans="1:10" x14ac:dyDescent="0.25">
      <c r="A23" s="19" t="s">
        <v>326</v>
      </c>
      <c r="B23" s="19">
        <v>0</v>
      </c>
      <c r="C23" s="19">
        <v>1</v>
      </c>
      <c r="D23" s="19">
        <v>0</v>
      </c>
      <c r="E23" s="73"/>
      <c r="G23" s="19" t="s">
        <v>261</v>
      </c>
      <c r="H23" s="19">
        <v>317</v>
      </c>
      <c r="I23" s="19">
        <v>285</v>
      </c>
      <c r="J23" s="19">
        <v>262</v>
      </c>
    </row>
    <row r="24" spans="1:10" x14ac:dyDescent="0.25">
      <c r="A24" s="36" t="s">
        <v>255</v>
      </c>
      <c r="B24" s="19">
        <v>107</v>
      </c>
      <c r="C24" s="19">
        <v>97</v>
      </c>
      <c r="D24" s="19">
        <v>84</v>
      </c>
      <c r="E24" s="73"/>
      <c r="G24" s="19" t="s">
        <v>263</v>
      </c>
      <c r="H24" s="19">
        <v>25</v>
      </c>
      <c r="I24" s="19">
        <v>30</v>
      </c>
      <c r="J24" s="19">
        <v>50</v>
      </c>
    </row>
    <row r="25" spans="1:10" x14ac:dyDescent="0.25">
      <c r="A25" s="36" t="s">
        <v>256</v>
      </c>
      <c r="B25" s="19">
        <v>33</v>
      </c>
      <c r="C25" s="19">
        <v>41</v>
      </c>
      <c r="D25" s="19">
        <v>43</v>
      </c>
      <c r="E25" s="73"/>
      <c r="G25" s="19" t="s">
        <v>265</v>
      </c>
      <c r="H25" s="19">
        <v>108</v>
      </c>
      <c r="I25" s="19">
        <v>92</v>
      </c>
      <c r="J25" s="19">
        <v>105</v>
      </c>
    </row>
    <row r="26" spans="1:10" x14ac:dyDescent="0.25">
      <c r="A26" s="36" t="s">
        <v>258</v>
      </c>
      <c r="B26" s="19">
        <v>45</v>
      </c>
      <c r="C26" s="19">
        <v>37</v>
      </c>
      <c r="D26" s="19">
        <v>23</v>
      </c>
      <c r="E26" s="73"/>
      <c r="G26" s="19" t="s">
        <v>267</v>
      </c>
      <c r="H26" s="19">
        <v>165</v>
      </c>
      <c r="I26" s="19">
        <v>144</v>
      </c>
      <c r="J26" s="19">
        <v>122</v>
      </c>
    </row>
    <row r="27" spans="1:10" x14ac:dyDescent="0.25">
      <c r="A27" s="36" t="s">
        <v>260</v>
      </c>
      <c r="B27" s="19">
        <v>32</v>
      </c>
      <c r="C27" s="19">
        <v>37</v>
      </c>
      <c r="D27" s="19">
        <v>27</v>
      </c>
      <c r="E27" s="73"/>
      <c r="G27" s="19" t="s">
        <v>269</v>
      </c>
      <c r="H27" s="19">
        <v>527</v>
      </c>
      <c r="I27" s="19">
        <v>564</v>
      </c>
      <c r="J27" s="19">
        <v>625</v>
      </c>
    </row>
    <row r="28" spans="1:10" x14ac:dyDescent="0.25">
      <c r="A28" s="36" t="s">
        <v>262</v>
      </c>
      <c r="B28" s="19">
        <v>273</v>
      </c>
      <c r="C28" s="19">
        <v>270</v>
      </c>
      <c r="D28" s="19">
        <v>262</v>
      </c>
      <c r="E28" s="73"/>
      <c r="G28" s="19" t="s">
        <v>271</v>
      </c>
      <c r="H28" s="19">
        <v>31</v>
      </c>
      <c r="I28" s="19">
        <v>29</v>
      </c>
      <c r="J28" s="19">
        <v>44</v>
      </c>
    </row>
    <row r="29" spans="1:10" x14ac:dyDescent="0.25">
      <c r="A29" s="36" t="s">
        <v>264</v>
      </c>
      <c r="B29" s="19">
        <v>11</v>
      </c>
      <c r="C29" s="19">
        <v>5</v>
      </c>
      <c r="D29" s="19">
        <v>9</v>
      </c>
      <c r="E29" s="73"/>
      <c r="G29" s="19" t="s">
        <v>273</v>
      </c>
      <c r="H29" s="19">
        <v>30</v>
      </c>
      <c r="I29" s="19">
        <v>29</v>
      </c>
      <c r="J29" s="19">
        <v>28</v>
      </c>
    </row>
    <row r="30" spans="1:10" x14ac:dyDescent="0.25">
      <c r="A30" s="36" t="s">
        <v>266</v>
      </c>
      <c r="B30" s="19">
        <v>80</v>
      </c>
      <c r="C30" s="19">
        <v>74</v>
      </c>
      <c r="D30" s="19">
        <v>51</v>
      </c>
      <c r="E30" s="73"/>
      <c r="G30" s="19" t="s">
        <v>275</v>
      </c>
      <c r="H30" s="19">
        <v>172</v>
      </c>
      <c r="I30" s="19">
        <v>146</v>
      </c>
      <c r="J30" s="19">
        <v>124</v>
      </c>
    </row>
    <row r="31" spans="1:10" x14ac:dyDescent="0.25">
      <c r="A31" s="36" t="s">
        <v>268</v>
      </c>
      <c r="B31" s="19">
        <v>59</v>
      </c>
      <c r="C31" s="19">
        <v>67</v>
      </c>
      <c r="D31" s="19">
        <v>73</v>
      </c>
      <c r="E31" s="73"/>
      <c r="G31" s="19" t="s">
        <v>327</v>
      </c>
      <c r="H31" s="19">
        <v>4</v>
      </c>
      <c r="I31" s="19">
        <v>2</v>
      </c>
      <c r="J31" s="19">
        <v>0</v>
      </c>
    </row>
    <row r="32" spans="1:10" x14ac:dyDescent="0.25">
      <c r="A32" s="36" t="s">
        <v>270</v>
      </c>
      <c r="B32" s="19">
        <v>7</v>
      </c>
      <c r="C32" s="19">
        <v>8</v>
      </c>
      <c r="D32" s="19">
        <v>4</v>
      </c>
      <c r="E32" s="73"/>
      <c r="G32" s="19" t="s">
        <v>277</v>
      </c>
      <c r="H32" s="19">
        <v>443</v>
      </c>
      <c r="I32" s="19">
        <v>434</v>
      </c>
      <c r="J32" s="19">
        <v>374</v>
      </c>
    </row>
    <row r="33" spans="1:10" x14ac:dyDescent="0.25">
      <c r="A33" s="36" t="s">
        <v>272</v>
      </c>
      <c r="B33" s="19">
        <v>67</v>
      </c>
      <c r="C33" s="19">
        <v>67</v>
      </c>
      <c r="D33" s="19">
        <v>62</v>
      </c>
      <c r="E33" s="73"/>
      <c r="G33" s="19" t="s">
        <v>279</v>
      </c>
      <c r="H33" s="19">
        <v>104</v>
      </c>
      <c r="I33" s="19">
        <v>73</v>
      </c>
      <c r="J33" s="19">
        <v>80</v>
      </c>
    </row>
    <row r="34" spans="1:10" x14ac:dyDescent="0.25">
      <c r="A34" s="36" t="s">
        <v>274</v>
      </c>
      <c r="B34" s="19">
        <v>25</v>
      </c>
      <c r="C34" s="19">
        <v>22</v>
      </c>
      <c r="D34" s="19">
        <v>21</v>
      </c>
      <c r="E34" s="73"/>
      <c r="G34" s="19" t="s">
        <v>281</v>
      </c>
      <c r="H34" s="37">
        <v>28</v>
      </c>
      <c r="I34" s="37">
        <v>42</v>
      </c>
      <c r="J34" s="37">
        <v>39</v>
      </c>
    </row>
    <row r="35" spans="1:10" x14ac:dyDescent="0.25">
      <c r="A35" s="36" t="s">
        <v>328</v>
      </c>
      <c r="B35" s="19">
        <v>5</v>
      </c>
      <c r="C35" s="19">
        <v>4</v>
      </c>
      <c r="D35" s="19">
        <v>0</v>
      </c>
      <c r="E35" s="73"/>
      <c r="G35" s="39" t="s">
        <v>142</v>
      </c>
      <c r="H35" s="39">
        <v>2163</v>
      </c>
      <c r="I35" s="39">
        <f>SUM(I22:I34)</f>
        <v>2084</v>
      </c>
      <c r="J35" s="39">
        <f>SUM(J22:J34)</f>
        <v>2111</v>
      </c>
    </row>
    <row r="36" spans="1:10" x14ac:dyDescent="0.25">
      <c r="A36" s="36" t="s">
        <v>276</v>
      </c>
      <c r="B36" s="19">
        <v>21</v>
      </c>
      <c r="C36" s="19">
        <v>22</v>
      </c>
      <c r="D36" s="19">
        <v>21</v>
      </c>
      <c r="E36" s="73"/>
      <c r="G36" s="36"/>
    </row>
    <row r="37" spans="1:10" x14ac:dyDescent="0.25">
      <c r="A37" s="36" t="s">
        <v>278</v>
      </c>
      <c r="B37" s="19">
        <v>13</v>
      </c>
      <c r="C37" s="19">
        <v>15</v>
      </c>
      <c r="D37" s="19">
        <v>9</v>
      </c>
      <c r="E37" s="73"/>
      <c r="G37" s="39" t="s">
        <v>286</v>
      </c>
    </row>
    <row r="38" spans="1:10" x14ac:dyDescent="0.25">
      <c r="A38" s="36" t="s">
        <v>280</v>
      </c>
      <c r="B38" s="19">
        <v>58</v>
      </c>
      <c r="C38" s="19">
        <v>52</v>
      </c>
      <c r="D38" s="19">
        <v>51</v>
      </c>
      <c r="E38" s="73"/>
      <c r="G38" s="19" t="s">
        <v>288</v>
      </c>
      <c r="H38" s="37">
        <v>222</v>
      </c>
      <c r="I38" s="37">
        <v>262</v>
      </c>
      <c r="J38" s="37">
        <v>289</v>
      </c>
    </row>
    <row r="39" spans="1:10" x14ac:dyDescent="0.25">
      <c r="A39" s="36" t="s">
        <v>282</v>
      </c>
      <c r="B39" s="19">
        <v>67</v>
      </c>
      <c r="C39" s="19">
        <v>68</v>
      </c>
      <c r="D39" s="19">
        <v>72</v>
      </c>
      <c r="E39" s="73"/>
      <c r="G39" s="39" t="s">
        <v>142</v>
      </c>
      <c r="H39" s="39">
        <v>222</v>
      </c>
      <c r="I39" s="39">
        <f>I38</f>
        <v>262</v>
      </c>
      <c r="J39" s="39">
        <f>J38</f>
        <v>289</v>
      </c>
    </row>
    <row r="40" spans="1:10" x14ac:dyDescent="0.25">
      <c r="A40" s="36" t="s">
        <v>283</v>
      </c>
      <c r="B40" s="19">
        <v>0</v>
      </c>
      <c r="C40" s="19">
        <v>10</v>
      </c>
      <c r="D40" s="19">
        <v>71</v>
      </c>
      <c r="E40" s="73"/>
    </row>
    <row r="41" spans="1:10" x14ac:dyDescent="0.25">
      <c r="A41" s="36" t="s">
        <v>284</v>
      </c>
      <c r="B41" s="19">
        <v>28</v>
      </c>
      <c r="C41" s="19">
        <v>17</v>
      </c>
      <c r="D41" s="19">
        <v>16</v>
      </c>
      <c r="E41" s="73"/>
      <c r="G41" s="36" t="s">
        <v>329</v>
      </c>
      <c r="H41" s="19">
        <v>113</v>
      </c>
      <c r="I41" s="19">
        <v>115</v>
      </c>
      <c r="J41" s="19">
        <v>109</v>
      </c>
    </row>
    <row r="42" spans="1:10" x14ac:dyDescent="0.25">
      <c r="A42" s="36" t="s">
        <v>285</v>
      </c>
      <c r="B42" s="19">
        <v>10</v>
      </c>
      <c r="C42" s="19">
        <v>10</v>
      </c>
      <c r="D42" s="19">
        <v>17</v>
      </c>
      <c r="E42" s="73"/>
      <c r="G42" s="19" t="s">
        <v>293</v>
      </c>
      <c r="H42" s="19">
        <v>326</v>
      </c>
      <c r="I42" s="19">
        <v>276</v>
      </c>
      <c r="J42" s="19">
        <v>222</v>
      </c>
    </row>
    <row r="43" spans="1:10" x14ac:dyDescent="0.25">
      <c r="A43" s="36" t="s">
        <v>287</v>
      </c>
      <c r="B43" s="19">
        <v>51</v>
      </c>
      <c r="C43" s="19">
        <v>29</v>
      </c>
      <c r="D43" s="19">
        <v>11</v>
      </c>
      <c r="E43" s="73"/>
      <c r="G43" s="39"/>
    </row>
    <row r="44" spans="1:10" x14ac:dyDescent="0.25">
      <c r="A44" s="36" t="s">
        <v>289</v>
      </c>
      <c r="B44" s="19">
        <v>182</v>
      </c>
      <c r="C44" s="19">
        <v>178</v>
      </c>
      <c r="D44" s="19">
        <v>212</v>
      </c>
      <c r="E44" s="73"/>
      <c r="G44" s="39" t="s">
        <v>296</v>
      </c>
    </row>
    <row r="45" spans="1:10" x14ac:dyDescent="0.25">
      <c r="A45" s="36" t="s">
        <v>290</v>
      </c>
      <c r="B45" s="19">
        <v>13</v>
      </c>
      <c r="C45" s="19">
        <v>13</v>
      </c>
      <c r="D45" s="19">
        <v>6</v>
      </c>
      <c r="E45" s="73"/>
      <c r="G45" s="19" t="s">
        <v>30</v>
      </c>
      <c r="H45" s="19">
        <v>134</v>
      </c>
      <c r="I45" s="19">
        <v>141</v>
      </c>
      <c r="J45" s="19">
        <v>141</v>
      </c>
    </row>
    <row r="46" spans="1:10" x14ac:dyDescent="0.25">
      <c r="A46" s="36" t="s">
        <v>291</v>
      </c>
      <c r="B46" s="19">
        <v>490</v>
      </c>
      <c r="C46" s="19">
        <v>508</v>
      </c>
      <c r="D46" s="19">
        <v>476</v>
      </c>
      <c r="E46" s="73"/>
      <c r="G46" s="19" t="s">
        <v>31</v>
      </c>
      <c r="H46" s="19">
        <v>0</v>
      </c>
      <c r="I46" s="19">
        <v>0</v>
      </c>
      <c r="J46" s="19">
        <v>0</v>
      </c>
    </row>
    <row r="47" spans="1:10" x14ac:dyDescent="0.25">
      <c r="A47" s="36" t="s">
        <v>292</v>
      </c>
      <c r="B47" s="19">
        <v>103</v>
      </c>
      <c r="C47" s="19">
        <v>102</v>
      </c>
      <c r="D47" s="19">
        <v>89</v>
      </c>
      <c r="E47" s="73"/>
      <c r="G47" s="19" t="s">
        <v>32</v>
      </c>
      <c r="H47" s="19">
        <v>0</v>
      </c>
      <c r="I47" s="19">
        <v>16</v>
      </c>
      <c r="J47" s="19">
        <v>10</v>
      </c>
    </row>
    <row r="48" spans="1:10" x14ac:dyDescent="0.25">
      <c r="A48" s="36" t="s">
        <v>294</v>
      </c>
      <c r="B48" s="19">
        <v>0</v>
      </c>
      <c r="C48" s="19">
        <v>37</v>
      </c>
      <c r="D48" s="19">
        <v>67</v>
      </c>
      <c r="E48" s="73"/>
      <c r="G48" s="36" t="s">
        <v>301</v>
      </c>
      <c r="H48" s="19">
        <v>479</v>
      </c>
      <c r="I48" s="19">
        <v>544</v>
      </c>
      <c r="J48" s="19">
        <v>619</v>
      </c>
    </row>
    <row r="49" spans="1:10" x14ac:dyDescent="0.25">
      <c r="A49" s="36" t="s">
        <v>295</v>
      </c>
      <c r="B49" s="19">
        <v>12</v>
      </c>
      <c r="C49" s="19">
        <v>20</v>
      </c>
      <c r="D49" s="19">
        <v>16</v>
      </c>
      <c r="E49" s="73"/>
      <c r="G49" s="19" t="s">
        <v>34</v>
      </c>
      <c r="H49" s="19">
        <v>21</v>
      </c>
      <c r="I49" s="19">
        <v>14</v>
      </c>
      <c r="J49" s="19">
        <v>7</v>
      </c>
    </row>
    <row r="50" spans="1:10" x14ac:dyDescent="0.25">
      <c r="A50" s="36" t="s">
        <v>297</v>
      </c>
      <c r="B50" s="19">
        <v>53</v>
      </c>
      <c r="C50" s="19">
        <v>50</v>
      </c>
      <c r="D50" s="19">
        <v>46</v>
      </c>
      <c r="E50" s="73"/>
      <c r="G50" s="19" t="s">
        <v>35</v>
      </c>
      <c r="H50" s="19">
        <v>21</v>
      </c>
      <c r="I50" s="19">
        <v>21</v>
      </c>
      <c r="J50" s="19">
        <v>18</v>
      </c>
    </row>
    <row r="51" spans="1:10" x14ac:dyDescent="0.25">
      <c r="A51" s="36" t="s">
        <v>298</v>
      </c>
      <c r="B51" s="19">
        <v>19</v>
      </c>
      <c r="C51" s="19">
        <v>26</v>
      </c>
      <c r="D51" s="19">
        <v>28</v>
      </c>
      <c r="E51" s="73"/>
      <c r="G51" s="36" t="s">
        <v>303</v>
      </c>
      <c r="H51" s="19">
        <v>42</v>
      </c>
      <c r="I51" s="19">
        <v>35</v>
      </c>
      <c r="J51" s="19">
        <v>28</v>
      </c>
    </row>
    <row r="52" spans="1:10" x14ac:dyDescent="0.25">
      <c r="A52" s="36" t="s">
        <v>299</v>
      </c>
      <c r="B52" s="19">
        <v>39</v>
      </c>
      <c r="C52" s="19">
        <v>40</v>
      </c>
      <c r="D52" s="19">
        <v>35</v>
      </c>
      <c r="E52" s="73"/>
      <c r="G52" s="19" t="s">
        <v>37</v>
      </c>
      <c r="H52" s="19">
        <v>34</v>
      </c>
      <c r="I52" s="19">
        <v>35</v>
      </c>
      <c r="J52" s="19">
        <v>39</v>
      </c>
    </row>
    <row r="53" spans="1:10" x14ac:dyDescent="0.25">
      <c r="A53" s="36" t="s">
        <v>300</v>
      </c>
      <c r="B53" s="37">
        <v>20</v>
      </c>
      <c r="C53" s="37">
        <v>20</v>
      </c>
      <c r="D53" s="37">
        <v>17</v>
      </c>
      <c r="E53" s="73"/>
      <c r="G53" s="19" t="s">
        <v>306</v>
      </c>
      <c r="H53" s="19">
        <v>1</v>
      </c>
      <c r="I53" s="19">
        <v>16</v>
      </c>
      <c r="J53" s="19">
        <v>20</v>
      </c>
    </row>
    <row r="54" spans="1:10" x14ac:dyDescent="0.25">
      <c r="A54" s="39" t="s">
        <v>142</v>
      </c>
      <c r="B54" s="39">
        <f>SUM(B3:B53)</f>
        <v>2956</v>
      </c>
      <c r="C54" s="39">
        <f>SUM(C3:C53)</f>
        <v>2951</v>
      </c>
      <c r="D54" s="39">
        <f>SUM(D3:D53)</f>
        <v>2628</v>
      </c>
      <c r="E54" s="73"/>
      <c r="G54" s="19" t="s">
        <v>308</v>
      </c>
      <c r="H54" s="19">
        <v>23</v>
      </c>
      <c r="I54" s="19">
        <v>40</v>
      </c>
      <c r="J54" s="19">
        <v>42</v>
      </c>
    </row>
    <row r="55" spans="1:10" x14ac:dyDescent="0.25">
      <c r="A55" s="40"/>
      <c r="B55" s="39"/>
      <c r="C55" s="39"/>
      <c r="D55" s="39"/>
      <c r="E55" s="73"/>
      <c r="G55" s="36" t="s">
        <v>40</v>
      </c>
      <c r="H55" s="19">
        <v>0</v>
      </c>
      <c r="I55" s="19">
        <v>0</v>
      </c>
      <c r="J55" s="19">
        <v>21</v>
      </c>
    </row>
    <row r="56" spans="1:10" ht="17.25" x14ac:dyDescent="0.25">
      <c r="A56" s="39" t="s">
        <v>330</v>
      </c>
      <c r="E56" s="73"/>
      <c r="G56" s="36" t="s">
        <v>41</v>
      </c>
      <c r="H56" s="37">
        <v>74</v>
      </c>
      <c r="I56" s="37">
        <v>73</v>
      </c>
      <c r="J56" s="37">
        <v>106</v>
      </c>
    </row>
    <row r="57" spans="1:10" x14ac:dyDescent="0.25">
      <c r="A57" s="19" t="s">
        <v>304</v>
      </c>
      <c r="B57" s="19">
        <v>0</v>
      </c>
      <c r="C57" s="19">
        <v>0</v>
      </c>
      <c r="D57" s="19">
        <v>10</v>
      </c>
      <c r="E57" s="73"/>
      <c r="G57" s="40" t="s">
        <v>142</v>
      </c>
      <c r="H57" s="39">
        <v>787</v>
      </c>
      <c r="I57" s="39">
        <f>SUM(I45:I56)-(2*I49)</f>
        <v>907</v>
      </c>
      <c r="J57" s="39">
        <f>SUM(J45:J56)-(2*J49)</f>
        <v>1037</v>
      </c>
    </row>
    <row r="58" spans="1:10" x14ac:dyDescent="0.25">
      <c r="A58" s="19" t="s">
        <v>305</v>
      </c>
      <c r="B58" s="19">
        <v>0</v>
      </c>
      <c r="C58" s="19">
        <v>0</v>
      </c>
      <c r="D58" s="19">
        <v>86</v>
      </c>
      <c r="E58" s="73"/>
    </row>
    <row r="59" spans="1:10" x14ac:dyDescent="0.25">
      <c r="A59" s="19" t="s">
        <v>307</v>
      </c>
      <c r="B59" s="19">
        <v>0</v>
      </c>
      <c r="C59" s="19">
        <v>0</v>
      </c>
      <c r="D59" s="19">
        <v>2</v>
      </c>
      <c r="E59" s="73"/>
      <c r="G59" s="40" t="s">
        <v>312</v>
      </c>
    </row>
    <row r="60" spans="1:10" x14ac:dyDescent="0.25">
      <c r="A60" s="19" t="s">
        <v>309</v>
      </c>
      <c r="B60" s="19">
        <v>0</v>
      </c>
      <c r="C60" s="19">
        <v>0</v>
      </c>
      <c r="D60" s="19">
        <v>6</v>
      </c>
      <c r="E60" s="73"/>
      <c r="G60" s="39" t="s">
        <v>313</v>
      </c>
    </row>
    <row r="61" spans="1:10" x14ac:dyDescent="0.25">
      <c r="A61" s="19" t="s">
        <v>310</v>
      </c>
      <c r="B61" s="19">
        <v>0</v>
      </c>
      <c r="C61" s="19">
        <v>0</v>
      </c>
      <c r="D61" s="19">
        <v>174</v>
      </c>
      <c r="E61" s="73"/>
      <c r="G61" s="39" t="s">
        <v>331</v>
      </c>
    </row>
    <row r="62" spans="1:10" x14ac:dyDescent="0.25">
      <c r="A62" s="19" t="s">
        <v>311</v>
      </c>
      <c r="B62" s="37">
        <v>0</v>
      </c>
      <c r="C62" s="37">
        <v>0</v>
      </c>
      <c r="D62" s="37">
        <v>21</v>
      </c>
      <c r="E62" s="73"/>
      <c r="G62" s="39"/>
    </row>
    <row r="63" spans="1:10" x14ac:dyDescent="0.25">
      <c r="A63" s="19" t="s">
        <v>142</v>
      </c>
      <c r="B63" s="39">
        <f>SUM(B57:B62)</f>
        <v>0</v>
      </c>
      <c r="C63" s="39">
        <f>SUM(C57:C62)</f>
        <v>0</v>
      </c>
      <c r="D63" s="39">
        <f>SUM(D57:D62)</f>
        <v>299</v>
      </c>
      <c r="E63" s="73"/>
    </row>
  </sheetData>
  <customSheetViews>
    <customSheetView guid="{0782D04A-F9DD-462B-84E5-7F9CBB74479B}" showPageBreaks="1" showGridLines="0" fitToPage="1" view="pageLayout">
      <selection activeCell="K34" sqref="K34"/>
      <pageMargins left="0" right="0" top="0" bottom="0" header="0" footer="0"/>
      <pageSetup scale="67" orientation="landscape" horizontalDpi="4294967292" verticalDpi="300" r:id="rId1"/>
      <headerFooter alignWithMargins="0">
        <oddHeader>&amp;C&amp;"Times New Roman,Regular"&amp;UComparison of Enrollment by Major&amp;U
2012-2014</oddHeader>
      </headerFooter>
    </customSheetView>
  </customSheetViews>
  <phoneticPr fontId="0" type="noConversion"/>
  <printOptions gridLinesSet="0"/>
  <pageMargins left="0.24" right="0.24" top="0.66" bottom="0.5" header="0.27" footer="0.27"/>
  <pageSetup scale="51" orientation="portrait" horizontalDpi="4294967292" verticalDpi="300" r:id="rId2"/>
  <headerFooter alignWithMargins="0">
    <oddHeader>&amp;C&amp;"Times New Roman,Bold"&amp;UComparison of Enrollment by Major*&amp;U
2024-2026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26A3A464CEF141B3F1BECDE6950176" ma:contentTypeVersion="22" ma:contentTypeDescription="Create a new document." ma:contentTypeScope="" ma:versionID="bd933a2ab859a8c5d0d2cc05f4a21e14">
  <xsd:schema xmlns:xsd="http://www.w3.org/2001/XMLSchema" xmlns:xs="http://www.w3.org/2001/XMLSchema" xmlns:p="http://schemas.microsoft.com/office/2006/metadata/properties" xmlns:ns1="http://schemas.microsoft.com/sharepoint/v3" xmlns:ns2="c8309494-78c9-412b-9bd0-82f13d0e464b" xmlns:ns3="0277f294-0de4-4940-8a2f-922b24993dcc" targetNamespace="http://schemas.microsoft.com/office/2006/metadata/properties" ma:root="true" ma:fieldsID="9a99758f125e1d094a20190fca565a88" ns1:_="" ns2:_="" ns3:_="">
    <xsd:import namespace="http://schemas.microsoft.com/sharepoint/v3"/>
    <xsd:import namespace="c8309494-78c9-412b-9bd0-82f13d0e464b"/>
    <xsd:import namespace="0277f294-0de4-4940-8a2f-922b24993d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Email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09494-78c9-412b-9bd0-82f13d0e4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Email" ma:index="21" nillable="true" ma:displayName="Email" ma:format="Dropdown" ma:internalName="Email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d7a0480-a2b6-41fc-9132-c34d873c20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s" ma:index="29" nillable="true" ma:displayName="Comments" ma:format="Dropdown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7f294-0de4-4940-8a2f-922b24993d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1358a31b-1764-4c97-8f53-42016bcd5e42}" ma:internalName="TaxCatchAll" ma:showField="CatchAllData" ma:web="0277f294-0de4-4940-8a2f-922b24993d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8309494-78c9-412b-9bd0-82f13d0e464b">
      <Terms xmlns="http://schemas.microsoft.com/office/infopath/2007/PartnerControls"/>
    </lcf76f155ced4ddcb4097134ff3c332f>
    <Email xmlns="c8309494-78c9-412b-9bd0-82f13d0e464b" xsi:nil="true"/>
    <_ip_UnifiedCompliancePolicyProperties xmlns="http://schemas.microsoft.com/sharepoint/v3" xsi:nil="true"/>
    <TaxCatchAll xmlns="0277f294-0de4-4940-8a2f-922b24993dcc" xsi:nil="true"/>
    <Comments xmlns="c8309494-78c9-412b-9bd0-82f13d0e464b" xsi:nil="true"/>
  </documentManagement>
</p:properties>
</file>

<file path=customXml/itemProps1.xml><?xml version="1.0" encoding="utf-8"?>
<ds:datastoreItem xmlns:ds="http://schemas.openxmlformats.org/officeDocument/2006/customXml" ds:itemID="{99F3AB9B-1FF6-466B-B03F-29149E0F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309494-78c9-412b-9bd0-82f13d0e464b"/>
    <ds:schemaRef ds:uri="0277f294-0de4-4940-8a2f-922b24993d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5A6532-F530-4395-B901-B0169E5B52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915AE4-5751-4402-9075-30C90D14391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309494-78c9-412b-9bd0-82f13d0e464b"/>
    <ds:schemaRef ds:uri="0277f294-0de4-4940-8a2f-922b24993d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COVER</vt:lpstr>
      <vt:lpstr>ENROLLMENT</vt:lpstr>
      <vt:lpstr>RELIGIOUS TRADITIONS</vt:lpstr>
      <vt:lpstr>STATES REPRESENTED</vt:lpstr>
      <vt:lpstr>COUNTY AND COUNTRY</vt:lpstr>
      <vt:lpstr>MAJORS</vt:lpstr>
      <vt:lpstr>3 YEAR COMP</vt:lpstr>
      <vt:lpstr>3 YEAR COMP MAJORS</vt:lpstr>
      <vt:lpstr>_TOT1</vt:lpstr>
      <vt:lpstr>'3 YEAR COMP'!Print_Area</vt:lpstr>
      <vt:lpstr>COVER!Print_Area</vt:lpstr>
      <vt:lpstr>'RELIGIOUS TRADITIONS'!Print_Area</vt:lpstr>
      <vt:lpstr>'3 YEAR COMP MAJORS'!Print_Area_MI</vt:lpstr>
      <vt:lpstr>'COUNTY AND COUNTRY'!Print_Area_MI</vt:lpstr>
      <vt:lpstr>ENROLLMENT!Print_Area_MI</vt:lpstr>
      <vt:lpstr>MAJORS!Print_Area_MI</vt:lpstr>
      <vt:lpstr>'RELIGIOUS TRADITIONS'!Print_Area_MI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chayes10@elon.edu</dc:creator>
  <cp:keywords/>
  <dc:description/>
  <cp:lastModifiedBy>Alexander Taylor</cp:lastModifiedBy>
  <cp:revision/>
  <dcterms:created xsi:type="dcterms:W3CDTF">1999-09-08T13:32:08Z</dcterms:created>
  <dcterms:modified xsi:type="dcterms:W3CDTF">2026-09-22T16:15:57Z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e83c6d59-079b-4895-ad94-c0ede42c9bd4</vt:lpwstr>
  </property>
  <property fmtid="{D5CDD505-2E9C-101B-9397-08002B2CF9AE}" pid="3" name="ContentTypeId">
    <vt:lpwstr>0x0101006226A3A464CEF141B3F1BECDE6950176</vt:lpwstr>
  </property>
  <property fmtid="{D5CDD505-2E9C-101B-9397-08002B2CF9AE}" pid="4" name="MediaServiceImageTags">
    <vt:lpwstr/>
  </property>
</Properties>
</file>